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CONTINUOUS" sheetId="1" r:id="rId1"/>
    <sheet name="VIVA" sheetId="2" r:id="rId2"/>
    <sheet name="Attainment" sheetId="3" r:id="rId3"/>
    <sheet name="PO Attainment" sheetId="4" r:id="rId4"/>
    <sheet name="PSO Attainment" sheetId="5" r:id="rId5"/>
    <sheet name="Rubrics" sheetId="6" r:id="rId6"/>
  </sheets>
  <definedNames>
    <definedName name="_xlnm.Print_Area" localSheetId="2">Attainment!$A$1:$N$33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" i="4"/>
  <c r="J10"/>
  <c r="I10"/>
  <c r="H10"/>
  <c r="G10"/>
  <c r="F10"/>
  <c r="Q30" i="2"/>
  <c r="O30"/>
  <c r="N30"/>
  <c r="M30"/>
  <c r="L30"/>
  <c r="K30"/>
  <c r="Q29"/>
  <c r="O29"/>
  <c r="N29"/>
  <c r="M29"/>
  <c r="L29"/>
  <c r="K29"/>
  <c r="Q28"/>
  <c r="O28"/>
  <c r="N28"/>
  <c r="M28"/>
  <c r="L28"/>
  <c r="K28"/>
  <c r="Q27"/>
  <c r="O27"/>
  <c r="N27"/>
  <c r="M27"/>
  <c r="L27"/>
  <c r="K27"/>
  <c r="Q26"/>
  <c r="O26"/>
  <c r="N26"/>
  <c r="M26"/>
  <c r="L26"/>
  <c r="K26"/>
  <c r="Q25"/>
  <c r="O25"/>
  <c r="N25"/>
  <c r="M25"/>
  <c r="L25"/>
  <c r="K25"/>
  <c r="Q24"/>
  <c r="O24"/>
  <c r="N24"/>
  <c r="M24"/>
  <c r="L24"/>
  <c r="K24"/>
  <c r="Q23"/>
  <c r="O23"/>
  <c r="N23"/>
  <c r="M23"/>
  <c r="L23"/>
  <c r="K23"/>
  <c r="Q22"/>
  <c r="O22"/>
  <c r="N22"/>
  <c r="M22"/>
  <c r="L22"/>
  <c r="K22"/>
  <c r="Q21"/>
  <c r="O21"/>
  <c r="N21"/>
  <c r="M21"/>
  <c r="L21"/>
  <c r="K21"/>
  <c r="Q20"/>
  <c r="O20"/>
  <c r="N20"/>
  <c r="M20"/>
  <c r="L20"/>
  <c r="K20"/>
  <c r="Q19"/>
  <c r="O19"/>
  <c r="N19"/>
  <c r="M19"/>
  <c r="L19"/>
  <c r="K19"/>
  <c r="Q18"/>
  <c r="O18"/>
  <c r="N18"/>
  <c r="M18"/>
  <c r="L18"/>
  <c r="K18"/>
  <c r="Q17"/>
  <c r="O17"/>
  <c r="N17"/>
  <c r="M17"/>
  <c r="L17"/>
  <c r="K17"/>
  <c r="Q16"/>
  <c r="O16"/>
  <c r="N16"/>
  <c r="M16"/>
  <c r="L16"/>
  <c r="K16"/>
  <c r="Q15"/>
  <c r="O15"/>
  <c r="N15"/>
  <c r="M15"/>
  <c r="L15"/>
  <c r="K15"/>
  <c r="Q14"/>
  <c r="O14"/>
  <c r="N14"/>
  <c r="M14"/>
  <c r="L14"/>
  <c r="K14"/>
  <c r="Q13"/>
  <c r="O13"/>
  <c r="N13"/>
  <c r="M13"/>
  <c r="L13"/>
  <c r="K13"/>
  <c r="O10"/>
  <c r="N10"/>
  <c r="M10"/>
  <c r="L10"/>
  <c r="K10"/>
  <c r="U30" i="1"/>
  <c r="O30"/>
  <c r="N30"/>
  <c r="M30"/>
  <c r="L30"/>
  <c r="F33" i="3" s="1"/>
  <c r="K33" s="1"/>
  <c r="K30" i="1"/>
  <c r="E33" i="3" s="1"/>
  <c r="J33" s="1"/>
  <c r="U29" i="1"/>
  <c r="Q29"/>
  <c r="O29"/>
  <c r="N29"/>
  <c r="M29"/>
  <c r="G32" i="3" s="1"/>
  <c r="L32" s="1"/>
  <c r="L29" i="1"/>
  <c r="F32" i="3" s="1"/>
  <c r="K32" s="1"/>
  <c r="K29" i="1"/>
  <c r="E32" i="3" s="1"/>
  <c r="J32" s="1"/>
  <c r="U28" i="1"/>
  <c r="O28"/>
  <c r="N28"/>
  <c r="M28"/>
  <c r="G31" i="3" s="1"/>
  <c r="L31" s="1"/>
  <c r="L28" i="1"/>
  <c r="F31" i="3" s="1"/>
  <c r="K31" s="1"/>
  <c r="K28" i="1"/>
  <c r="U27"/>
  <c r="Q27"/>
  <c r="O27"/>
  <c r="N27"/>
  <c r="M27"/>
  <c r="L27"/>
  <c r="K27"/>
  <c r="U26"/>
  <c r="O26"/>
  <c r="I29" i="3" s="1"/>
  <c r="N29" s="1"/>
  <c r="N26" i="1"/>
  <c r="M26"/>
  <c r="L26"/>
  <c r="K26"/>
  <c r="Q26" s="1"/>
  <c r="U25"/>
  <c r="O25"/>
  <c r="N25"/>
  <c r="H28" i="3" s="1"/>
  <c r="M28" s="1"/>
  <c r="M25" i="1"/>
  <c r="G28" i="3" s="1"/>
  <c r="L28" s="1"/>
  <c r="L25" i="1"/>
  <c r="K25"/>
  <c r="U24"/>
  <c r="Q24"/>
  <c r="O24"/>
  <c r="I27" i="3" s="1"/>
  <c r="N27" s="1"/>
  <c r="N24" i="1"/>
  <c r="H27" i="3" s="1"/>
  <c r="M27" s="1"/>
  <c r="M24" i="1"/>
  <c r="G27" i="3" s="1"/>
  <c r="L27" s="1"/>
  <c r="L24" i="1"/>
  <c r="K24"/>
  <c r="U23"/>
  <c r="O23"/>
  <c r="N23"/>
  <c r="H26" i="3" s="1"/>
  <c r="M26" s="1"/>
  <c r="M23" i="1"/>
  <c r="L23"/>
  <c r="K23"/>
  <c r="U22"/>
  <c r="Q22"/>
  <c r="O22"/>
  <c r="N22"/>
  <c r="M22"/>
  <c r="L22"/>
  <c r="K22"/>
  <c r="U21"/>
  <c r="O21"/>
  <c r="N21"/>
  <c r="M21"/>
  <c r="L21"/>
  <c r="K21"/>
  <c r="U20"/>
  <c r="O20"/>
  <c r="N20"/>
  <c r="M20"/>
  <c r="L20"/>
  <c r="K20"/>
  <c r="U19"/>
  <c r="O19"/>
  <c r="N19"/>
  <c r="M19"/>
  <c r="L19"/>
  <c r="K19"/>
  <c r="Q19" s="1"/>
  <c r="U18"/>
  <c r="O18"/>
  <c r="N18"/>
  <c r="M18"/>
  <c r="L18"/>
  <c r="K18"/>
  <c r="U17"/>
  <c r="O17"/>
  <c r="N17"/>
  <c r="M17"/>
  <c r="L17"/>
  <c r="K17"/>
  <c r="U16"/>
  <c r="O16"/>
  <c r="N16"/>
  <c r="M16"/>
  <c r="L16"/>
  <c r="K16"/>
  <c r="U15"/>
  <c r="O15"/>
  <c r="N15"/>
  <c r="M15"/>
  <c r="L15"/>
  <c r="K15"/>
  <c r="Q15" s="1"/>
  <c r="U14"/>
  <c r="Q14"/>
  <c r="O14"/>
  <c r="N14"/>
  <c r="M14"/>
  <c r="L14"/>
  <c r="K14"/>
  <c r="U13"/>
  <c r="O13"/>
  <c r="N13"/>
  <c r="M13"/>
  <c r="L13"/>
  <c r="K13"/>
  <c r="O10"/>
  <c r="N10"/>
  <c r="M10"/>
  <c r="L10"/>
  <c r="K10"/>
  <c r="I16" i="3" l="1"/>
  <c r="N16" s="1"/>
  <c r="H20"/>
  <c r="M20" s="1"/>
  <c r="H16"/>
  <c r="M16" s="1"/>
  <c r="G20"/>
  <c r="L20" s="1"/>
  <c r="G22"/>
  <c r="L22" s="1"/>
  <c r="G16"/>
  <c r="L16" s="1"/>
  <c r="F20"/>
  <c r="K20" s="1"/>
  <c r="F22"/>
  <c r="K22" s="1"/>
  <c r="F16"/>
  <c r="K16" s="1"/>
  <c r="E20"/>
  <c r="J20" s="1"/>
  <c r="E24"/>
  <c r="J24" s="1"/>
  <c r="I19"/>
  <c r="N19" s="1"/>
  <c r="I23"/>
  <c r="N23" s="1"/>
  <c r="I17"/>
  <c r="N17" s="1"/>
  <c r="H19"/>
  <c r="M19" s="1"/>
  <c r="G17"/>
  <c r="L17" s="1"/>
  <c r="G23"/>
  <c r="L23" s="1"/>
  <c r="G25"/>
  <c r="L25" s="1"/>
  <c r="G19"/>
  <c r="L19" s="1"/>
  <c r="G21"/>
  <c r="L21" s="1"/>
  <c r="F27"/>
  <c r="K27" s="1"/>
  <c r="F17"/>
  <c r="K17" s="1"/>
  <c r="F23"/>
  <c r="K23" s="1"/>
  <c r="F25"/>
  <c r="K25" s="1"/>
  <c r="F19"/>
  <c r="K19" s="1"/>
  <c r="F21"/>
  <c r="K21" s="1"/>
  <c r="E27"/>
  <c r="J27" s="1"/>
  <c r="I32"/>
  <c r="N32" s="1"/>
  <c r="E17"/>
  <c r="J17" s="1"/>
  <c r="E25"/>
  <c r="J25" s="1"/>
  <c r="E21"/>
  <c r="J21" s="1"/>
  <c r="I28"/>
  <c r="N28" s="1"/>
  <c r="H32"/>
  <c r="M32" s="1"/>
  <c r="Q28" i="1"/>
  <c r="G29" i="3"/>
  <c r="L29" s="1"/>
  <c r="F29"/>
  <c r="K29" s="1"/>
  <c r="Q13" i="1"/>
  <c r="E29" i="3"/>
  <c r="J29" s="1"/>
  <c r="Q20" i="1"/>
  <c r="I26" i="3"/>
  <c r="N26" s="1"/>
  <c r="Q21" i="1"/>
  <c r="Q16"/>
  <c r="I24" i="3"/>
  <c r="N24" s="1"/>
  <c r="G26"/>
  <c r="L26" s="1"/>
  <c r="F28"/>
  <c r="K28" s="1"/>
  <c r="Q17" i="1"/>
  <c r="I22" i="3"/>
  <c r="N22" s="1"/>
  <c r="H24"/>
  <c r="M24" s="1"/>
  <c r="F26"/>
  <c r="K26" s="1"/>
  <c r="Q25" i="1"/>
  <c r="I31" i="3"/>
  <c r="N31" s="1"/>
  <c r="I20"/>
  <c r="N20" s="1"/>
  <c r="H22"/>
  <c r="M22" s="1"/>
  <c r="G24"/>
  <c r="L24" s="1"/>
  <c r="Q23" i="1"/>
  <c r="H31" i="3"/>
  <c r="M31" s="1"/>
  <c r="G33"/>
  <c r="L33" s="1"/>
  <c r="H23"/>
  <c r="M23" s="1"/>
  <c r="E16"/>
  <c r="J16" s="1"/>
  <c r="I18"/>
  <c r="N18" s="1"/>
  <c r="E22"/>
  <c r="J22" s="1"/>
  <c r="I30"/>
  <c r="N30" s="1"/>
  <c r="H18"/>
  <c r="M18" s="1"/>
  <c r="H30"/>
  <c r="M30" s="1"/>
  <c r="F24"/>
  <c r="K24" s="1"/>
  <c r="E28"/>
  <c r="J28" s="1"/>
  <c r="H17"/>
  <c r="M17" s="1"/>
  <c r="H29"/>
  <c r="M29" s="1"/>
  <c r="G18"/>
  <c r="L18" s="1"/>
  <c r="E23"/>
  <c r="J23" s="1"/>
  <c r="I25"/>
  <c r="N25" s="1"/>
  <c r="G30"/>
  <c r="L30" s="1"/>
  <c r="F18"/>
  <c r="K18" s="1"/>
  <c r="H25"/>
  <c r="M25" s="1"/>
  <c r="F30"/>
  <c r="K30" s="1"/>
  <c r="H21"/>
  <c r="M21" s="1"/>
  <c r="H33"/>
  <c r="M33" s="1"/>
  <c r="Q18" i="1"/>
  <c r="Q30"/>
  <c r="E26" i="3"/>
  <c r="J26" s="1"/>
  <c r="E18"/>
  <c r="J18" s="1"/>
  <c r="E30"/>
  <c r="J30" s="1"/>
  <c r="E19"/>
  <c r="J19" s="1"/>
  <c r="I21"/>
  <c r="N21" s="1"/>
  <c r="E31"/>
  <c r="J31" s="1"/>
  <c r="I33"/>
  <c r="N33" s="1"/>
  <c r="M13" l="1"/>
  <c r="N13"/>
  <c r="K13"/>
  <c r="L13"/>
  <c r="J13"/>
  <c r="J9" l="1"/>
  <c r="K9" s="1"/>
  <c r="B10" i="4" l="1"/>
  <c r="D10" s="1"/>
  <c r="G8" s="1"/>
  <c r="F8" l="1"/>
  <c r="H8"/>
  <c r="I8"/>
  <c r="J8"/>
  <c r="D10" i="5"/>
  <c r="F8" s="1"/>
  <c r="K8" i="4"/>
  <c r="G8" i="5" l="1"/>
</calcChain>
</file>

<file path=xl/sharedStrings.xml><?xml version="1.0" encoding="utf-8"?>
<sst xmlns="http://schemas.openxmlformats.org/spreadsheetml/2006/main" count="145" uniqueCount="95">
  <si>
    <t>Continuous Evaluation</t>
  </si>
  <si>
    <t>Automatically Calculated</t>
  </si>
  <si>
    <t>Course Outcome</t>
  </si>
  <si>
    <t>CO1</t>
  </si>
  <si>
    <t>CO2</t>
  </si>
  <si>
    <t>CO3</t>
  </si>
  <si>
    <t>CO4</t>
  </si>
  <si>
    <t>CO5</t>
  </si>
  <si>
    <t>Maximum Marks</t>
  </si>
  <si>
    <t>Question No</t>
  </si>
  <si>
    <t>a</t>
  </si>
  <si>
    <t>b</t>
  </si>
  <si>
    <t>c</t>
  </si>
  <si>
    <t>SUM</t>
  </si>
  <si>
    <t>Grade</t>
  </si>
  <si>
    <t>MEGHA BARIK</t>
  </si>
  <si>
    <t>SAISATYAM  SHASANY</t>
  </si>
  <si>
    <t>MADHUSUDAN MISHRA</t>
  </si>
  <si>
    <t>SUMIT PANIGRAHI</t>
  </si>
  <si>
    <t>AVILASH PATEL</t>
  </si>
  <si>
    <t>ADITYA MANGARAJ</t>
  </si>
  <si>
    <t>MANINDRA KUMAR SAHOO</t>
  </si>
  <si>
    <t>SIBANANDA PATHY</t>
  </si>
  <si>
    <t>DEBIPRASAD SAHOO</t>
  </si>
  <si>
    <t>PRADOSH KUMAR PRADHAN</t>
  </si>
  <si>
    <t>KULDEEP JENA</t>
  </si>
  <si>
    <t>ADITI JALAN</t>
  </si>
  <si>
    <t>SURYA NARAYAN DAS</t>
  </si>
  <si>
    <t>BAIBHABA KUMAR PANDA</t>
  </si>
  <si>
    <t>ABHISEK SATAPATHY</t>
  </si>
  <si>
    <t>PRITISH ACHARYA</t>
  </si>
  <si>
    <t>PRAMIT ROUTRAY</t>
  </si>
  <si>
    <t>ABHISHEK SAMANTARAY</t>
  </si>
  <si>
    <t>END TERM EXAMINATION</t>
  </si>
  <si>
    <t>These cells are automatically calculated</t>
  </si>
  <si>
    <t>Course Outcomes</t>
  </si>
  <si>
    <t>Viva/Test/Quiz</t>
  </si>
  <si>
    <t>Program</t>
  </si>
  <si>
    <t>Subject</t>
  </si>
  <si>
    <t>Semester</t>
  </si>
  <si>
    <t>Branch</t>
  </si>
  <si>
    <t>AY</t>
  </si>
  <si>
    <t>0-3 scale</t>
  </si>
  <si>
    <t>%</t>
  </si>
  <si>
    <t xml:space="preserve">Final Attainment </t>
  </si>
  <si>
    <t>Define Attainment Levels</t>
  </si>
  <si>
    <t>Levels</t>
  </si>
  <si>
    <t>Average attainment of Course Outcomes --&gt;</t>
  </si>
  <si>
    <t>Percentage Attainment</t>
  </si>
  <si>
    <t>Attainment in (0-3) scale</t>
  </si>
  <si>
    <t>STEP-1</t>
  </si>
  <si>
    <t>STEP-2</t>
  </si>
  <si>
    <t>STEP-3</t>
  </si>
  <si>
    <t xml:space="preserve">If there is no mapping, 0 should be replaced by - </t>
  </si>
  <si>
    <t>PO Attainment</t>
  </si>
  <si>
    <t>Direct</t>
  </si>
  <si>
    <t>Indirect</t>
  </si>
  <si>
    <t>CO</t>
  </si>
  <si>
    <t>PO1</t>
  </si>
  <si>
    <t>PO2</t>
  </si>
  <si>
    <t>PO3</t>
  </si>
  <si>
    <t>PO4</t>
  </si>
  <si>
    <t>PO5</t>
  </si>
  <si>
    <t>PO6</t>
  </si>
  <si>
    <t>CAM Row</t>
  </si>
  <si>
    <t>CO-PO Mapping</t>
  </si>
  <si>
    <t>Mapping</t>
  </si>
  <si>
    <t>Course courses generally have 3 mapping with PSO. Others are 0 or 1 or 2.</t>
  </si>
  <si>
    <t>PSO Attainment</t>
  </si>
  <si>
    <t>PSO1</t>
  </si>
  <si>
    <t>PSO2</t>
  </si>
  <si>
    <t>CO Attainment</t>
  </si>
  <si>
    <t>PSO Mapping</t>
  </si>
  <si>
    <t>CO-PSO Mapping</t>
  </si>
  <si>
    <t>Evaluation</t>
  </si>
  <si>
    <t>Marks</t>
  </si>
  <si>
    <t>For every experiment evaluation is to be done with respect to corresponding Course Outcomes</t>
  </si>
  <si>
    <t>End Evaluation</t>
  </si>
  <si>
    <t>Questions of Viva/Quiz/Test needs to cover the corresponding COs</t>
  </si>
  <si>
    <t>Attainment of Program Outcomes</t>
  </si>
  <si>
    <t>The questions asked during continuous evalution and end evaluation should encompass all the Program Outcomes addressed by this laboratory course</t>
  </si>
  <si>
    <t>Attainment of Program Specific Outcomes</t>
  </si>
  <si>
    <t>The questions asked during continuous evalution and end evaluation should encompass all the Program Specific Outcomes addressed by this laboratory course</t>
  </si>
  <si>
    <t>Actual Marks</t>
  </si>
  <si>
    <t>Actual Total marks for reference</t>
  </si>
  <si>
    <t>Actual Marks for Viva/Test/Quiz</t>
  </si>
  <si>
    <t>Define attainment levels</t>
  </si>
  <si>
    <t>The Direct Attainment of CO is automatically copied, else enter the value in B10</t>
  </si>
  <si>
    <t>Enter the Indirect Attainment of CO in C10 (This is obtained from survey on COs at the end of semester)</t>
  </si>
  <si>
    <t>Change the CO-PO mapping referring to syllabus</t>
  </si>
  <si>
    <t>STEP-4</t>
  </si>
  <si>
    <t>Change the Program Articulation Matrix (PAM) row referring to syllabus. This is the average mapping of COs</t>
  </si>
  <si>
    <t>STEP-5</t>
  </si>
  <si>
    <t>The final CO attainment value is automaticlly copied, else, enter the value of CO attainment in D10</t>
  </si>
  <si>
    <t>Change the CO-PSO mapping for the course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</si>
</sst>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.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A9D18E"/>
        <bgColor rgb="FFC3D69B"/>
      </patternFill>
    </fill>
    <fill>
      <patternFill patternType="solid">
        <fgColor rgb="FFBFBFBF"/>
        <bgColor rgb="FFC3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rgb="FFC3D69B"/>
        <bgColor rgb="FFA9D18E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/>
    <xf numFmtId="2" fontId="1" fillId="4" borderId="2" xfId="0" applyNumberFormat="1" applyFont="1" applyFill="1" applyBorder="1"/>
    <xf numFmtId="2" fontId="1" fillId="6" borderId="2" xfId="0" applyNumberFormat="1" applyFont="1" applyFill="1" applyBorder="1"/>
    <xf numFmtId="2" fontId="0" fillId="0" borderId="2" xfId="0" applyNumberFormat="1" applyBorder="1"/>
    <xf numFmtId="2" fontId="0" fillId="0" borderId="0" xfId="0" applyNumberFormat="1"/>
    <xf numFmtId="0" fontId="5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/>
    <xf numFmtId="2" fontId="1" fillId="2" borderId="2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U30"/>
  <sheetViews>
    <sheetView tabSelected="1" topLeftCell="A16" workbookViewId="0">
      <selection activeCell="A31" sqref="A31:XFD48"/>
    </sheetView>
  </sheetViews>
  <sheetFormatPr defaultColWidth="8.5546875" defaultRowHeight="14.4"/>
  <cols>
    <col min="3" max="3" width="3" customWidth="1"/>
    <col min="4" max="4" width="11" customWidth="1"/>
    <col min="5" max="5" width="24" customWidth="1"/>
    <col min="6" max="6" width="4.5546875" customWidth="1"/>
    <col min="7" max="7" width="5.5546875" customWidth="1"/>
    <col min="8" max="8" width="5.88671875" customWidth="1"/>
    <col min="9" max="9" width="4.5546875" customWidth="1"/>
    <col min="10" max="10" width="4.88671875" customWidth="1"/>
    <col min="17" max="17" width="9.109375" customWidth="1"/>
    <col min="18" max="18" width="11.109375" customWidth="1"/>
    <col min="20" max="20" width="19.44140625" customWidth="1"/>
  </cols>
  <sheetData>
    <row r="2" spans="3:21">
      <c r="F2" s="32" t="s">
        <v>0</v>
      </c>
      <c r="G2" s="32"/>
      <c r="H2" s="32"/>
      <c r="I2" s="32"/>
      <c r="J2" s="32"/>
    </row>
    <row r="8" spans="3:21">
      <c r="K8" s="33" t="s">
        <v>1</v>
      </c>
      <c r="L8" s="33"/>
      <c r="M8" s="33"/>
      <c r="N8" s="33"/>
      <c r="O8" s="33"/>
    </row>
    <row r="9" spans="3:21">
      <c r="E9" s="2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4" t="s">
        <v>3</v>
      </c>
      <c r="L9" s="4" t="s">
        <v>4</v>
      </c>
      <c r="M9" s="4" t="s">
        <v>5</v>
      </c>
      <c r="N9" s="4" t="s">
        <v>6</v>
      </c>
      <c r="O9" s="4" t="s">
        <v>7</v>
      </c>
    </row>
    <row r="10" spans="3:21">
      <c r="E10" s="2" t="s">
        <v>8</v>
      </c>
      <c r="F10" s="3">
        <v>16</v>
      </c>
      <c r="G10" s="3">
        <v>16</v>
      </c>
      <c r="H10" s="3">
        <v>16</v>
      </c>
      <c r="I10" s="3">
        <v>16</v>
      </c>
      <c r="J10" s="3">
        <v>16</v>
      </c>
      <c r="K10" s="4">
        <f>F10</f>
        <v>16</v>
      </c>
      <c r="L10" s="4">
        <f>G10</f>
        <v>16</v>
      </c>
      <c r="M10" s="4">
        <f>H10</f>
        <v>16</v>
      </c>
      <c r="N10" s="4">
        <f>I10</f>
        <v>16</v>
      </c>
      <c r="O10" s="4">
        <f>J10</f>
        <v>16</v>
      </c>
    </row>
    <row r="11" spans="3:21">
      <c r="C11" s="5"/>
      <c r="D11" s="6"/>
      <c r="E11" s="5" t="s">
        <v>9</v>
      </c>
      <c r="F11" s="3">
        <v>1</v>
      </c>
      <c r="G11" s="3"/>
      <c r="H11" s="3"/>
      <c r="I11" s="3">
        <v>2</v>
      </c>
      <c r="J11" s="3">
        <v>3</v>
      </c>
      <c r="K11" s="7"/>
      <c r="L11" s="7"/>
      <c r="M11" s="7"/>
      <c r="N11" s="7"/>
      <c r="O11" s="7"/>
    </row>
    <row r="12" spans="3:21" ht="42" customHeight="1">
      <c r="C12" s="5"/>
      <c r="D12" s="6"/>
      <c r="E12" s="5"/>
      <c r="F12" s="3" t="s">
        <v>10</v>
      </c>
      <c r="G12" s="3" t="s">
        <v>11</v>
      </c>
      <c r="H12" s="3" t="s">
        <v>12</v>
      </c>
      <c r="I12" s="3"/>
      <c r="J12" s="3"/>
      <c r="K12" s="7"/>
      <c r="L12" s="7"/>
      <c r="M12" s="7"/>
      <c r="N12" s="7"/>
      <c r="O12" s="7"/>
      <c r="Q12" s="5" t="s">
        <v>13</v>
      </c>
      <c r="R12" s="31" t="s">
        <v>83</v>
      </c>
      <c r="T12" s="31" t="s">
        <v>84</v>
      </c>
      <c r="U12" s="9" t="s">
        <v>14</v>
      </c>
    </row>
    <row r="13" spans="3:21">
      <c r="C13" s="10">
        <v>1</v>
      </c>
      <c r="D13" s="11"/>
      <c r="E13" s="12"/>
      <c r="F13" s="3">
        <v>15</v>
      </c>
      <c r="G13" s="3">
        <v>15</v>
      </c>
      <c r="H13" s="3">
        <v>15</v>
      </c>
      <c r="I13" s="3">
        <v>15</v>
      </c>
      <c r="J13" s="3">
        <v>15</v>
      </c>
      <c r="K13" s="13">
        <f t="shared" ref="K13:K30" si="0">F13</f>
        <v>15</v>
      </c>
      <c r="L13" s="13">
        <f t="shared" ref="L13:L30" si="1">G13</f>
        <v>15</v>
      </c>
      <c r="M13" s="13">
        <f t="shared" ref="M13:M30" si="2">H13</f>
        <v>15</v>
      </c>
      <c r="N13" s="13">
        <f t="shared" ref="N13:N30" si="3">I13</f>
        <v>15</v>
      </c>
      <c r="O13" s="13">
        <f t="shared" ref="O13:O30" si="4">J13</f>
        <v>15</v>
      </c>
      <c r="Q13" s="5">
        <f t="shared" ref="Q13:Q30" si="5">SUM(K13:O13)</f>
        <v>75</v>
      </c>
      <c r="R13" s="5">
        <v>75</v>
      </c>
      <c r="T13" s="14">
        <v>92</v>
      </c>
      <c r="U13" s="14" t="str">
        <f t="shared" ref="U13:U30" si="6">IF(T13&gt;=90,"O",IF(T13&gt;=80,"A+",IF(T13&gt;=70,"A",IF(T13&gt;=60,"B+",IF(T13&gt;=50,"B",IF(T13="","AB","F"))))))</f>
        <v>O</v>
      </c>
    </row>
    <row r="14" spans="3:21">
      <c r="C14" s="10">
        <v>2</v>
      </c>
      <c r="D14" s="11"/>
      <c r="E14" s="12"/>
      <c r="F14" s="3">
        <v>15</v>
      </c>
      <c r="G14" s="3">
        <v>15</v>
      </c>
      <c r="H14" s="3">
        <v>15</v>
      </c>
      <c r="I14" s="3">
        <v>15</v>
      </c>
      <c r="J14" s="3">
        <v>15</v>
      </c>
      <c r="K14" s="13">
        <f t="shared" si="0"/>
        <v>15</v>
      </c>
      <c r="L14" s="13">
        <f t="shared" si="1"/>
        <v>15</v>
      </c>
      <c r="M14" s="13">
        <f t="shared" si="2"/>
        <v>15</v>
      </c>
      <c r="N14" s="13">
        <f t="shared" si="3"/>
        <v>15</v>
      </c>
      <c r="O14" s="13">
        <f t="shared" si="4"/>
        <v>15</v>
      </c>
      <c r="Q14" s="5">
        <f t="shared" si="5"/>
        <v>75</v>
      </c>
      <c r="R14" s="5">
        <v>75</v>
      </c>
      <c r="T14" s="14">
        <v>85</v>
      </c>
      <c r="U14" s="14" t="str">
        <f t="shared" si="6"/>
        <v>A+</v>
      </c>
    </row>
    <row r="15" spans="3:21">
      <c r="C15" s="10">
        <v>3</v>
      </c>
      <c r="D15" s="11"/>
      <c r="E15" s="12"/>
      <c r="F15" s="3">
        <v>15</v>
      </c>
      <c r="G15" s="3">
        <v>15</v>
      </c>
      <c r="H15" s="3">
        <v>15</v>
      </c>
      <c r="I15" s="3">
        <v>15</v>
      </c>
      <c r="J15" s="3">
        <v>15</v>
      </c>
      <c r="K15" s="13">
        <f t="shared" si="0"/>
        <v>15</v>
      </c>
      <c r="L15" s="13">
        <f t="shared" si="1"/>
        <v>15</v>
      </c>
      <c r="M15" s="13">
        <f t="shared" si="2"/>
        <v>15</v>
      </c>
      <c r="N15" s="13">
        <f t="shared" si="3"/>
        <v>15</v>
      </c>
      <c r="O15" s="13">
        <f t="shared" si="4"/>
        <v>15</v>
      </c>
      <c r="Q15" s="5">
        <f t="shared" si="5"/>
        <v>75</v>
      </c>
      <c r="R15" s="5">
        <v>75</v>
      </c>
      <c r="T15" s="14">
        <v>75</v>
      </c>
      <c r="U15" s="14" t="str">
        <f t="shared" si="6"/>
        <v>A</v>
      </c>
    </row>
    <row r="16" spans="3:21">
      <c r="C16" s="10">
        <v>4</v>
      </c>
      <c r="D16" s="11"/>
      <c r="E16" s="12"/>
      <c r="F16" s="3">
        <v>15</v>
      </c>
      <c r="G16" s="3">
        <v>15</v>
      </c>
      <c r="H16" s="3">
        <v>15</v>
      </c>
      <c r="I16" s="3">
        <v>15</v>
      </c>
      <c r="J16" s="3">
        <v>15</v>
      </c>
      <c r="K16" s="13">
        <f t="shared" si="0"/>
        <v>15</v>
      </c>
      <c r="L16" s="13">
        <f t="shared" si="1"/>
        <v>15</v>
      </c>
      <c r="M16" s="13">
        <f t="shared" si="2"/>
        <v>15</v>
      </c>
      <c r="N16" s="13">
        <f t="shared" si="3"/>
        <v>15</v>
      </c>
      <c r="O16" s="13">
        <f t="shared" si="4"/>
        <v>15</v>
      </c>
      <c r="Q16" s="5">
        <f t="shared" si="5"/>
        <v>75</v>
      </c>
      <c r="R16" s="5">
        <v>75</v>
      </c>
      <c r="T16" s="14">
        <v>75</v>
      </c>
      <c r="U16" s="14" t="str">
        <f t="shared" si="6"/>
        <v>A</v>
      </c>
    </row>
    <row r="17" spans="3:21">
      <c r="C17" s="10">
        <v>5</v>
      </c>
      <c r="D17" s="11"/>
      <c r="E17" s="12"/>
      <c r="F17" s="3">
        <v>15</v>
      </c>
      <c r="G17" s="3">
        <v>15</v>
      </c>
      <c r="H17" s="3">
        <v>15</v>
      </c>
      <c r="I17" s="3">
        <v>15</v>
      </c>
      <c r="J17" s="3">
        <v>15</v>
      </c>
      <c r="K17" s="13">
        <f t="shared" si="0"/>
        <v>15</v>
      </c>
      <c r="L17" s="13">
        <f t="shared" si="1"/>
        <v>15</v>
      </c>
      <c r="M17" s="13">
        <f t="shared" si="2"/>
        <v>15</v>
      </c>
      <c r="N17" s="13">
        <f t="shared" si="3"/>
        <v>15</v>
      </c>
      <c r="O17" s="13">
        <f t="shared" si="4"/>
        <v>15</v>
      </c>
      <c r="Q17" s="5">
        <f t="shared" si="5"/>
        <v>75</v>
      </c>
      <c r="R17" s="5">
        <v>75</v>
      </c>
      <c r="T17" s="14">
        <v>92</v>
      </c>
      <c r="U17" s="14" t="str">
        <f t="shared" si="6"/>
        <v>O</v>
      </c>
    </row>
    <row r="18" spans="3:21">
      <c r="C18" s="10">
        <v>6</v>
      </c>
      <c r="D18" s="11"/>
      <c r="E18" s="12"/>
      <c r="F18" s="3">
        <v>15</v>
      </c>
      <c r="G18" s="3">
        <v>15</v>
      </c>
      <c r="H18" s="3">
        <v>15</v>
      </c>
      <c r="I18" s="3">
        <v>15</v>
      </c>
      <c r="J18" s="3">
        <v>15</v>
      </c>
      <c r="K18" s="13">
        <f t="shared" si="0"/>
        <v>15</v>
      </c>
      <c r="L18" s="13">
        <f t="shared" si="1"/>
        <v>15</v>
      </c>
      <c r="M18" s="13">
        <f t="shared" si="2"/>
        <v>15</v>
      </c>
      <c r="N18" s="13">
        <f t="shared" si="3"/>
        <v>15</v>
      </c>
      <c r="O18" s="13">
        <f t="shared" si="4"/>
        <v>15</v>
      </c>
      <c r="Q18" s="5">
        <f t="shared" si="5"/>
        <v>75</v>
      </c>
      <c r="R18" s="5">
        <v>75</v>
      </c>
      <c r="T18" s="14">
        <v>65</v>
      </c>
      <c r="U18" s="14" t="str">
        <f t="shared" si="6"/>
        <v>B+</v>
      </c>
    </row>
    <row r="19" spans="3:21">
      <c r="C19" s="10">
        <v>7</v>
      </c>
      <c r="D19" s="11"/>
      <c r="E19" s="12"/>
      <c r="F19" s="3">
        <v>15</v>
      </c>
      <c r="G19" s="3">
        <v>15</v>
      </c>
      <c r="H19" s="3">
        <v>15</v>
      </c>
      <c r="I19" s="3">
        <v>15</v>
      </c>
      <c r="J19" s="3">
        <v>15</v>
      </c>
      <c r="K19" s="13">
        <f t="shared" si="0"/>
        <v>15</v>
      </c>
      <c r="L19" s="13">
        <f t="shared" si="1"/>
        <v>15</v>
      </c>
      <c r="M19" s="13">
        <f t="shared" si="2"/>
        <v>15</v>
      </c>
      <c r="N19" s="13">
        <f t="shared" si="3"/>
        <v>15</v>
      </c>
      <c r="O19" s="13">
        <f t="shared" si="4"/>
        <v>15</v>
      </c>
      <c r="Q19" s="5">
        <f t="shared" si="5"/>
        <v>75</v>
      </c>
      <c r="R19" s="5">
        <v>75</v>
      </c>
      <c r="T19" s="14">
        <v>86</v>
      </c>
      <c r="U19" s="14" t="str">
        <f t="shared" si="6"/>
        <v>A+</v>
      </c>
    </row>
    <row r="20" spans="3:21">
      <c r="C20" s="10">
        <v>8</v>
      </c>
      <c r="D20" s="11"/>
      <c r="E20" s="12"/>
      <c r="F20" s="3">
        <v>15</v>
      </c>
      <c r="G20" s="3">
        <v>15</v>
      </c>
      <c r="H20" s="3">
        <v>15</v>
      </c>
      <c r="I20" s="3">
        <v>15</v>
      </c>
      <c r="J20" s="3">
        <v>15</v>
      </c>
      <c r="K20" s="13">
        <f t="shared" si="0"/>
        <v>15</v>
      </c>
      <c r="L20" s="13">
        <f t="shared" si="1"/>
        <v>15</v>
      </c>
      <c r="M20" s="13">
        <f t="shared" si="2"/>
        <v>15</v>
      </c>
      <c r="N20" s="13">
        <f t="shared" si="3"/>
        <v>15</v>
      </c>
      <c r="O20" s="13">
        <f t="shared" si="4"/>
        <v>15</v>
      </c>
      <c r="Q20" s="5">
        <f t="shared" si="5"/>
        <v>75</v>
      </c>
      <c r="R20" s="5">
        <v>75</v>
      </c>
      <c r="T20" s="14">
        <v>65</v>
      </c>
      <c r="U20" s="14" t="str">
        <f t="shared" si="6"/>
        <v>B+</v>
      </c>
    </row>
    <row r="21" spans="3:21">
      <c r="C21" s="10">
        <v>9</v>
      </c>
      <c r="D21" s="11"/>
      <c r="E21" s="12"/>
      <c r="F21" s="3">
        <v>15</v>
      </c>
      <c r="G21" s="3">
        <v>15</v>
      </c>
      <c r="H21" s="3">
        <v>15</v>
      </c>
      <c r="I21" s="3">
        <v>15</v>
      </c>
      <c r="J21" s="3">
        <v>15</v>
      </c>
      <c r="K21" s="13">
        <f t="shared" si="0"/>
        <v>15</v>
      </c>
      <c r="L21" s="13">
        <f t="shared" si="1"/>
        <v>15</v>
      </c>
      <c r="M21" s="13">
        <f t="shared" si="2"/>
        <v>15</v>
      </c>
      <c r="N21" s="13">
        <f t="shared" si="3"/>
        <v>15</v>
      </c>
      <c r="O21" s="13">
        <f t="shared" si="4"/>
        <v>15</v>
      </c>
      <c r="Q21" s="5">
        <f t="shared" si="5"/>
        <v>75</v>
      </c>
      <c r="R21" s="5">
        <v>75</v>
      </c>
      <c r="T21" s="14">
        <v>80</v>
      </c>
      <c r="U21" s="14" t="str">
        <f t="shared" si="6"/>
        <v>A+</v>
      </c>
    </row>
    <row r="22" spans="3:21">
      <c r="C22" s="10">
        <v>10</v>
      </c>
      <c r="D22" s="11"/>
      <c r="E22" s="12"/>
      <c r="F22" s="3">
        <v>15</v>
      </c>
      <c r="G22" s="3">
        <v>15</v>
      </c>
      <c r="H22" s="3">
        <v>15</v>
      </c>
      <c r="I22" s="3">
        <v>15</v>
      </c>
      <c r="J22" s="3">
        <v>15</v>
      </c>
      <c r="K22" s="13">
        <f t="shared" si="0"/>
        <v>15</v>
      </c>
      <c r="L22" s="13">
        <f t="shared" si="1"/>
        <v>15</v>
      </c>
      <c r="M22" s="13">
        <f t="shared" si="2"/>
        <v>15</v>
      </c>
      <c r="N22" s="13">
        <f t="shared" si="3"/>
        <v>15</v>
      </c>
      <c r="O22" s="13">
        <f t="shared" si="4"/>
        <v>15</v>
      </c>
      <c r="Q22" s="5">
        <f t="shared" si="5"/>
        <v>75</v>
      </c>
      <c r="R22" s="5">
        <v>75</v>
      </c>
      <c r="T22" s="14">
        <v>82</v>
      </c>
      <c r="U22" s="14" t="str">
        <f t="shared" si="6"/>
        <v>A+</v>
      </c>
    </row>
    <row r="23" spans="3:21">
      <c r="C23" s="10">
        <v>11</v>
      </c>
      <c r="D23" s="11"/>
      <c r="E23" s="12"/>
      <c r="F23" s="3">
        <v>15</v>
      </c>
      <c r="G23" s="3">
        <v>15</v>
      </c>
      <c r="H23" s="3">
        <v>15</v>
      </c>
      <c r="I23" s="3">
        <v>15</v>
      </c>
      <c r="J23" s="3">
        <v>15</v>
      </c>
      <c r="K23" s="13">
        <f t="shared" si="0"/>
        <v>15</v>
      </c>
      <c r="L23" s="13">
        <f t="shared" si="1"/>
        <v>15</v>
      </c>
      <c r="M23" s="13">
        <f t="shared" si="2"/>
        <v>15</v>
      </c>
      <c r="N23" s="13">
        <f t="shared" si="3"/>
        <v>15</v>
      </c>
      <c r="O23" s="13">
        <f t="shared" si="4"/>
        <v>15</v>
      </c>
      <c r="Q23" s="5">
        <f t="shared" si="5"/>
        <v>75</v>
      </c>
      <c r="R23" s="5">
        <v>75</v>
      </c>
      <c r="T23" s="14">
        <v>91</v>
      </c>
      <c r="U23" s="14" t="str">
        <f t="shared" si="6"/>
        <v>O</v>
      </c>
    </row>
    <row r="24" spans="3:21">
      <c r="C24" s="10">
        <v>12</v>
      </c>
      <c r="D24" s="11"/>
      <c r="E24" s="12"/>
      <c r="F24" s="3">
        <v>15</v>
      </c>
      <c r="G24" s="3">
        <v>15</v>
      </c>
      <c r="H24" s="3">
        <v>15</v>
      </c>
      <c r="I24" s="3">
        <v>15</v>
      </c>
      <c r="J24" s="3">
        <v>15</v>
      </c>
      <c r="K24" s="13">
        <f t="shared" si="0"/>
        <v>15</v>
      </c>
      <c r="L24" s="13">
        <f t="shared" si="1"/>
        <v>15</v>
      </c>
      <c r="M24" s="13">
        <f t="shared" si="2"/>
        <v>15</v>
      </c>
      <c r="N24" s="13">
        <f t="shared" si="3"/>
        <v>15</v>
      </c>
      <c r="O24" s="13">
        <f t="shared" si="4"/>
        <v>15</v>
      </c>
      <c r="Q24" s="5">
        <f t="shared" si="5"/>
        <v>75</v>
      </c>
      <c r="R24" s="5">
        <v>75</v>
      </c>
      <c r="T24" s="14">
        <v>87</v>
      </c>
      <c r="U24" s="14" t="str">
        <f t="shared" si="6"/>
        <v>A+</v>
      </c>
    </row>
    <row r="25" spans="3:21">
      <c r="C25" s="10">
        <v>13</v>
      </c>
      <c r="D25" s="11"/>
      <c r="E25" s="12"/>
      <c r="F25" s="3">
        <v>15</v>
      </c>
      <c r="G25" s="3">
        <v>15</v>
      </c>
      <c r="H25" s="3">
        <v>15</v>
      </c>
      <c r="I25" s="3">
        <v>15</v>
      </c>
      <c r="J25" s="3">
        <v>15</v>
      </c>
      <c r="K25" s="13">
        <f t="shared" si="0"/>
        <v>15</v>
      </c>
      <c r="L25" s="13">
        <f t="shared" si="1"/>
        <v>15</v>
      </c>
      <c r="M25" s="13">
        <f t="shared" si="2"/>
        <v>15</v>
      </c>
      <c r="N25" s="13">
        <f t="shared" si="3"/>
        <v>15</v>
      </c>
      <c r="O25" s="13">
        <f t="shared" si="4"/>
        <v>15</v>
      </c>
      <c r="Q25" s="5">
        <f t="shared" si="5"/>
        <v>75</v>
      </c>
      <c r="R25" s="5">
        <v>75</v>
      </c>
      <c r="T25" s="14">
        <v>82</v>
      </c>
      <c r="U25" s="14" t="str">
        <f t="shared" si="6"/>
        <v>A+</v>
      </c>
    </row>
    <row r="26" spans="3:21">
      <c r="C26" s="10">
        <v>14</v>
      </c>
      <c r="D26" s="11"/>
      <c r="E26" s="12"/>
      <c r="F26" s="3">
        <v>15</v>
      </c>
      <c r="G26" s="3">
        <v>15</v>
      </c>
      <c r="H26" s="3">
        <v>15</v>
      </c>
      <c r="I26" s="3">
        <v>15</v>
      </c>
      <c r="J26" s="3">
        <v>15</v>
      </c>
      <c r="K26" s="13">
        <f t="shared" si="0"/>
        <v>15</v>
      </c>
      <c r="L26" s="13">
        <f t="shared" si="1"/>
        <v>15</v>
      </c>
      <c r="M26" s="13">
        <f t="shared" si="2"/>
        <v>15</v>
      </c>
      <c r="N26" s="13">
        <f t="shared" si="3"/>
        <v>15</v>
      </c>
      <c r="O26" s="13">
        <f t="shared" si="4"/>
        <v>15</v>
      </c>
      <c r="Q26" s="5">
        <f t="shared" si="5"/>
        <v>75</v>
      </c>
      <c r="R26" s="5">
        <v>75</v>
      </c>
      <c r="T26" s="14">
        <v>82</v>
      </c>
      <c r="U26" s="14" t="str">
        <f t="shared" si="6"/>
        <v>A+</v>
      </c>
    </row>
    <row r="27" spans="3:21">
      <c r="C27" s="10">
        <v>15</v>
      </c>
      <c r="D27" s="11"/>
      <c r="E27" s="12"/>
      <c r="F27" s="3">
        <v>15</v>
      </c>
      <c r="G27" s="3">
        <v>15</v>
      </c>
      <c r="H27" s="3">
        <v>15</v>
      </c>
      <c r="I27" s="3">
        <v>15</v>
      </c>
      <c r="J27" s="3">
        <v>15</v>
      </c>
      <c r="K27" s="13">
        <f t="shared" si="0"/>
        <v>15</v>
      </c>
      <c r="L27" s="13">
        <f t="shared" si="1"/>
        <v>15</v>
      </c>
      <c r="M27" s="13">
        <f t="shared" si="2"/>
        <v>15</v>
      </c>
      <c r="N27" s="13">
        <f t="shared" si="3"/>
        <v>15</v>
      </c>
      <c r="O27" s="13">
        <f t="shared" si="4"/>
        <v>15</v>
      </c>
      <c r="Q27" s="5">
        <f t="shared" si="5"/>
        <v>75</v>
      </c>
      <c r="R27" s="5">
        <v>75</v>
      </c>
      <c r="T27" s="14">
        <v>82</v>
      </c>
      <c r="U27" s="14" t="str">
        <f t="shared" si="6"/>
        <v>A+</v>
      </c>
    </row>
    <row r="28" spans="3:21">
      <c r="C28" s="10">
        <v>16</v>
      </c>
      <c r="D28" s="11"/>
      <c r="E28" s="12"/>
      <c r="F28" s="3">
        <v>15</v>
      </c>
      <c r="G28" s="3">
        <v>15</v>
      </c>
      <c r="H28" s="3">
        <v>15</v>
      </c>
      <c r="I28" s="3">
        <v>15</v>
      </c>
      <c r="J28" s="3">
        <v>15</v>
      </c>
      <c r="K28" s="13">
        <f t="shared" si="0"/>
        <v>15</v>
      </c>
      <c r="L28" s="13">
        <f t="shared" si="1"/>
        <v>15</v>
      </c>
      <c r="M28" s="13">
        <f t="shared" si="2"/>
        <v>15</v>
      </c>
      <c r="N28" s="13">
        <f t="shared" si="3"/>
        <v>15</v>
      </c>
      <c r="O28" s="13">
        <f t="shared" si="4"/>
        <v>15</v>
      </c>
      <c r="Q28" s="5">
        <f t="shared" si="5"/>
        <v>75</v>
      </c>
      <c r="R28" s="5">
        <v>75</v>
      </c>
      <c r="T28" s="14">
        <v>92</v>
      </c>
      <c r="U28" s="14" t="str">
        <f t="shared" si="6"/>
        <v>O</v>
      </c>
    </row>
    <row r="29" spans="3:21">
      <c r="C29" s="10">
        <v>17</v>
      </c>
      <c r="D29" s="11"/>
      <c r="E29" s="12"/>
      <c r="F29" s="3">
        <v>15</v>
      </c>
      <c r="G29" s="3">
        <v>15</v>
      </c>
      <c r="H29" s="3">
        <v>15</v>
      </c>
      <c r="I29" s="3">
        <v>15</v>
      </c>
      <c r="J29" s="3">
        <v>15</v>
      </c>
      <c r="K29" s="13">
        <f t="shared" si="0"/>
        <v>15</v>
      </c>
      <c r="L29" s="13">
        <f t="shared" si="1"/>
        <v>15</v>
      </c>
      <c r="M29" s="13">
        <f t="shared" si="2"/>
        <v>15</v>
      </c>
      <c r="N29" s="13">
        <f t="shared" si="3"/>
        <v>15</v>
      </c>
      <c r="O29" s="13">
        <f t="shared" si="4"/>
        <v>15</v>
      </c>
      <c r="Q29" s="5">
        <f t="shared" si="5"/>
        <v>75</v>
      </c>
      <c r="R29" s="5">
        <v>75</v>
      </c>
      <c r="T29" s="14">
        <v>75</v>
      </c>
      <c r="U29" s="14" t="str">
        <f t="shared" si="6"/>
        <v>A</v>
      </c>
    </row>
    <row r="30" spans="3:21">
      <c r="C30" s="10">
        <v>18</v>
      </c>
      <c r="D30" s="11"/>
      <c r="E30" s="12"/>
      <c r="F30" s="3">
        <v>15</v>
      </c>
      <c r="G30" s="3">
        <v>15</v>
      </c>
      <c r="H30" s="3">
        <v>15</v>
      </c>
      <c r="I30" s="3">
        <v>15</v>
      </c>
      <c r="J30" s="3">
        <v>15</v>
      </c>
      <c r="K30" s="13">
        <f t="shared" si="0"/>
        <v>15</v>
      </c>
      <c r="L30" s="13">
        <f t="shared" si="1"/>
        <v>15</v>
      </c>
      <c r="M30" s="13">
        <f t="shared" si="2"/>
        <v>15</v>
      </c>
      <c r="N30" s="13">
        <f t="shared" si="3"/>
        <v>15</v>
      </c>
      <c r="O30" s="13">
        <f t="shared" si="4"/>
        <v>15</v>
      </c>
      <c r="Q30" s="5">
        <f t="shared" si="5"/>
        <v>75</v>
      </c>
      <c r="R30" s="5">
        <v>75</v>
      </c>
      <c r="T30" s="14">
        <v>60</v>
      </c>
      <c r="U30" s="14" t="str">
        <f t="shared" si="6"/>
        <v>B+</v>
      </c>
    </row>
  </sheetData>
  <mergeCells count="2">
    <mergeCell ref="F2:J2"/>
    <mergeCell ref="K8:O8"/>
  </mergeCells>
  <dataValidations count="1">
    <dataValidation type="whole" allowBlank="1" showInputMessage="1" showErrorMessage="1" error="Enter between 0 and 100" sqref="T13:T30">
      <formula1>0</formula1>
      <formula2>100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R30"/>
  <sheetViews>
    <sheetView topLeftCell="A31" workbookViewId="0">
      <selection activeCell="A31" sqref="A31:XFD48"/>
    </sheetView>
  </sheetViews>
  <sheetFormatPr defaultColWidth="9.109375" defaultRowHeight="14.4"/>
  <cols>
    <col min="3" max="3" width="3" customWidth="1"/>
    <col min="4" max="4" width="11" customWidth="1"/>
    <col min="5" max="5" width="27.44140625" customWidth="1"/>
    <col min="6" max="10" width="4.5546875" customWidth="1"/>
    <col min="18" max="18" width="14.44140625" customWidth="1"/>
  </cols>
  <sheetData>
    <row r="2" spans="3:18">
      <c r="F2" s="32" t="s">
        <v>33</v>
      </c>
      <c r="G2" s="32"/>
      <c r="H2" s="32"/>
      <c r="I2" s="32"/>
      <c r="J2" s="32"/>
    </row>
    <row r="8" spans="3:18">
      <c r="K8" s="33" t="s">
        <v>34</v>
      </c>
      <c r="L8" s="33"/>
      <c r="M8" s="33"/>
      <c r="N8" s="33"/>
      <c r="O8" s="33"/>
    </row>
    <row r="9" spans="3:18">
      <c r="E9" s="4" t="s">
        <v>35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4" t="s">
        <v>3</v>
      </c>
      <c r="L9" s="4" t="s">
        <v>4</v>
      </c>
      <c r="M9" s="4" t="s">
        <v>5</v>
      </c>
      <c r="N9" s="4" t="s">
        <v>6</v>
      </c>
      <c r="O9" s="4" t="s">
        <v>7</v>
      </c>
    </row>
    <row r="10" spans="3:18">
      <c r="E10" s="4" t="s">
        <v>8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4">
        <f>F10</f>
        <v>4</v>
      </c>
      <c r="L10" s="4">
        <f>G10</f>
        <v>4</v>
      </c>
      <c r="M10" s="4">
        <f>H10</f>
        <v>4</v>
      </c>
      <c r="N10" s="4">
        <f>I10</f>
        <v>4</v>
      </c>
      <c r="O10" s="4">
        <f>J10</f>
        <v>4</v>
      </c>
    </row>
    <row r="11" spans="3:18">
      <c r="C11" s="5"/>
      <c r="D11" s="6"/>
      <c r="E11" s="3" t="s">
        <v>9</v>
      </c>
      <c r="F11" s="3"/>
      <c r="G11" s="3"/>
      <c r="H11" s="3"/>
      <c r="I11" s="3"/>
      <c r="J11" s="3"/>
      <c r="K11" s="7"/>
      <c r="L11" s="7"/>
      <c r="M11" s="7"/>
      <c r="N11" s="7"/>
      <c r="O11" s="7"/>
    </row>
    <row r="12" spans="3:18" ht="43.2">
      <c r="C12" s="5"/>
      <c r="D12" s="6"/>
      <c r="E12" s="3"/>
      <c r="F12" s="3"/>
      <c r="G12" s="3"/>
      <c r="H12" s="3"/>
      <c r="I12" s="3"/>
      <c r="J12" s="3"/>
      <c r="K12" s="7"/>
      <c r="L12" s="7"/>
      <c r="M12" s="7"/>
      <c r="N12" s="7"/>
      <c r="O12" s="7"/>
      <c r="Q12" s="5" t="s">
        <v>13</v>
      </c>
      <c r="R12" s="31" t="s">
        <v>85</v>
      </c>
    </row>
    <row r="13" spans="3:18">
      <c r="C13" s="10">
        <v>1</v>
      </c>
      <c r="D13" s="11"/>
      <c r="E13" s="12"/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4">
        <f t="shared" ref="K13:K30" si="0">F13</f>
        <v>3</v>
      </c>
      <c r="L13" s="4">
        <f t="shared" ref="L13:L30" si="1">G13</f>
        <v>3</v>
      </c>
      <c r="M13" s="4">
        <f t="shared" ref="M13:M30" si="2">H13</f>
        <v>3</v>
      </c>
      <c r="N13" s="4">
        <f t="shared" ref="N13:N30" si="3">I13</f>
        <v>3</v>
      </c>
      <c r="O13" s="4">
        <f t="shared" ref="O13:O30" si="4">J13</f>
        <v>3</v>
      </c>
      <c r="Q13" s="15">
        <f t="shared" ref="Q13:Q30" si="5">SUM(F13:J13)</f>
        <v>15</v>
      </c>
      <c r="R13" s="5">
        <v>15</v>
      </c>
    </row>
    <row r="14" spans="3:18">
      <c r="C14" s="10">
        <v>2</v>
      </c>
      <c r="D14" s="11"/>
      <c r="E14" s="12"/>
      <c r="F14" s="3">
        <v>3</v>
      </c>
      <c r="G14" s="3">
        <v>3</v>
      </c>
      <c r="H14" s="3">
        <v>3</v>
      </c>
      <c r="I14" s="3">
        <v>3</v>
      </c>
      <c r="J14" s="3">
        <v>3</v>
      </c>
      <c r="K14" s="4">
        <f t="shared" si="0"/>
        <v>3</v>
      </c>
      <c r="L14" s="4">
        <f t="shared" si="1"/>
        <v>3</v>
      </c>
      <c r="M14" s="4">
        <f t="shared" si="2"/>
        <v>3</v>
      </c>
      <c r="N14" s="4">
        <f t="shared" si="3"/>
        <v>3</v>
      </c>
      <c r="O14" s="4">
        <f t="shared" si="4"/>
        <v>3</v>
      </c>
      <c r="Q14" s="15">
        <f t="shared" si="5"/>
        <v>15</v>
      </c>
      <c r="R14" s="5">
        <v>15</v>
      </c>
    </row>
    <row r="15" spans="3:18">
      <c r="C15" s="10">
        <v>3</v>
      </c>
      <c r="D15" s="11"/>
      <c r="E15" s="12"/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4">
        <f t="shared" si="0"/>
        <v>3</v>
      </c>
      <c r="L15" s="4">
        <f t="shared" si="1"/>
        <v>3</v>
      </c>
      <c r="M15" s="4">
        <f t="shared" si="2"/>
        <v>3</v>
      </c>
      <c r="N15" s="4">
        <f t="shared" si="3"/>
        <v>3</v>
      </c>
      <c r="O15" s="4">
        <f t="shared" si="4"/>
        <v>3</v>
      </c>
      <c r="Q15" s="15">
        <f t="shared" si="5"/>
        <v>15</v>
      </c>
      <c r="R15" s="5">
        <v>15</v>
      </c>
    </row>
    <row r="16" spans="3:18">
      <c r="C16" s="10">
        <v>4</v>
      </c>
      <c r="D16" s="11"/>
      <c r="E16" s="12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4">
        <f t="shared" si="0"/>
        <v>3</v>
      </c>
      <c r="L16" s="4">
        <f t="shared" si="1"/>
        <v>3</v>
      </c>
      <c r="M16" s="4">
        <f t="shared" si="2"/>
        <v>3</v>
      </c>
      <c r="N16" s="4">
        <f t="shared" si="3"/>
        <v>3</v>
      </c>
      <c r="O16" s="4">
        <f t="shared" si="4"/>
        <v>3</v>
      </c>
      <c r="Q16" s="15">
        <f t="shared" si="5"/>
        <v>15</v>
      </c>
      <c r="R16" s="5">
        <v>15</v>
      </c>
    </row>
    <row r="17" spans="3:18">
      <c r="C17" s="10">
        <v>5</v>
      </c>
      <c r="D17" s="11"/>
      <c r="E17" s="12"/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4">
        <f t="shared" si="0"/>
        <v>3</v>
      </c>
      <c r="L17" s="4">
        <f t="shared" si="1"/>
        <v>3</v>
      </c>
      <c r="M17" s="4">
        <f t="shared" si="2"/>
        <v>3</v>
      </c>
      <c r="N17" s="4">
        <f t="shared" si="3"/>
        <v>3</v>
      </c>
      <c r="O17" s="4">
        <f t="shared" si="4"/>
        <v>3</v>
      </c>
      <c r="Q17" s="15">
        <f t="shared" si="5"/>
        <v>15</v>
      </c>
      <c r="R17" s="5">
        <v>15</v>
      </c>
    </row>
    <row r="18" spans="3:18">
      <c r="C18" s="10">
        <v>6</v>
      </c>
      <c r="D18" s="11"/>
      <c r="E18" s="12"/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4">
        <f t="shared" si="0"/>
        <v>3</v>
      </c>
      <c r="L18" s="4">
        <f t="shared" si="1"/>
        <v>3</v>
      </c>
      <c r="M18" s="4">
        <f t="shared" si="2"/>
        <v>3</v>
      </c>
      <c r="N18" s="4">
        <f t="shared" si="3"/>
        <v>3</v>
      </c>
      <c r="O18" s="4">
        <f t="shared" si="4"/>
        <v>3</v>
      </c>
      <c r="Q18" s="15">
        <f t="shared" si="5"/>
        <v>15</v>
      </c>
      <c r="R18" s="5">
        <v>15</v>
      </c>
    </row>
    <row r="19" spans="3:18">
      <c r="C19" s="10">
        <v>7</v>
      </c>
      <c r="D19" s="11"/>
      <c r="E19" s="12"/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4">
        <f t="shared" si="0"/>
        <v>3</v>
      </c>
      <c r="L19" s="4">
        <f t="shared" si="1"/>
        <v>3</v>
      </c>
      <c r="M19" s="4">
        <f t="shared" si="2"/>
        <v>3</v>
      </c>
      <c r="N19" s="4">
        <f t="shared" si="3"/>
        <v>3</v>
      </c>
      <c r="O19" s="4">
        <f t="shared" si="4"/>
        <v>3</v>
      </c>
      <c r="Q19" s="15">
        <f t="shared" si="5"/>
        <v>15</v>
      </c>
      <c r="R19" s="5">
        <v>15</v>
      </c>
    </row>
    <row r="20" spans="3:18">
      <c r="C20" s="10">
        <v>8</v>
      </c>
      <c r="D20" s="11"/>
      <c r="E20" s="12"/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4">
        <f t="shared" si="0"/>
        <v>3</v>
      </c>
      <c r="L20" s="4">
        <f t="shared" si="1"/>
        <v>3</v>
      </c>
      <c r="M20" s="4">
        <f t="shared" si="2"/>
        <v>3</v>
      </c>
      <c r="N20" s="4">
        <f t="shared" si="3"/>
        <v>3</v>
      </c>
      <c r="O20" s="4">
        <f t="shared" si="4"/>
        <v>3</v>
      </c>
      <c r="Q20" s="15">
        <f t="shared" si="5"/>
        <v>15</v>
      </c>
      <c r="R20" s="5">
        <v>15</v>
      </c>
    </row>
    <row r="21" spans="3:18">
      <c r="C21" s="10">
        <v>9</v>
      </c>
      <c r="D21" s="11"/>
      <c r="E21" s="12"/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4">
        <f t="shared" si="0"/>
        <v>3</v>
      </c>
      <c r="L21" s="4">
        <f t="shared" si="1"/>
        <v>3</v>
      </c>
      <c r="M21" s="4">
        <f t="shared" si="2"/>
        <v>3</v>
      </c>
      <c r="N21" s="4">
        <f t="shared" si="3"/>
        <v>3</v>
      </c>
      <c r="O21" s="4">
        <f t="shared" si="4"/>
        <v>3</v>
      </c>
      <c r="Q21" s="15">
        <f t="shared" si="5"/>
        <v>15</v>
      </c>
      <c r="R21" s="5">
        <v>15</v>
      </c>
    </row>
    <row r="22" spans="3:18">
      <c r="C22" s="10">
        <v>10</v>
      </c>
      <c r="D22" s="11"/>
      <c r="E22" s="12"/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4">
        <f t="shared" si="0"/>
        <v>3</v>
      </c>
      <c r="L22" s="4">
        <f t="shared" si="1"/>
        <v>3</v>
      </c>
      <c r="M22" s="4">
        <f t="shared" si="2"/>
        <v>3</v>
      </c>
      <c r="N22" s="4">
        <f t="shared" si="3"/>
        <v>3</v>
      </c>
      <c r="O22" s="4">
        <f t="shared" si="4"/>
        <v>3</v>
      </c>
      <c r="Q22" s="15">
        <f t="shared" si="5"/>
        <v>15</v>
      </c>
      <c r="R22" s="5">
        <v>15</v>
      </c>
    </row>
    <row r="23" spans="3:18">
      <c r="C23" s="10">
        <v>11</v>
      </c>
      <c r="D23" s="11"/>
      <c r="E23" s="12"/>
      <c r="F23" s="3">
        <v>3</v>
      </c>
      <c r="G23" s="3">
        <v>3</v>
      </c>
      <c r="H23" s="3">
        <v>3</v>
      </c>
      <c r="I23" s="3">
        <v>3</v>
      </c>
      <c r="J23" s="3">
        <v>3</v>
      </c>
      <c r="K23" s="4">
        <f t="shared" si="0"/>
        <v>3</v>
      </c>
      <c r="L23" s="4">
        <f t="shared" si="1"/>
        <v>3</v>
      </c>
      <c r="M23" s="4">
        <f t="shared" si="2"/>
        <v>3</v>
      </c>
      <c r="N23" s="4">
        <f t="shared" si="3"/>
        <v>3</v>
      </c>
      <c r="O23" s="4">
        <f t="shared" si="4"/>
        <v>3</v>
      </c>
      <c r="Q23" s="15">
        <f t="shared" si="5"/>
        <v>15</v>
      </c>
      <c r="R23" s="5">
        <v>15</v>
      </c>
    </row>
    <row r="24" spans="3:18">
      <c r="C24" s="10">
        <v>12</v>
      </c>
      <c r="D24" s="11"/>
      <c r="E24" s="12"/>
      <c r="F24" s="3">
        <v>3</v>
      </c>
      <c r="G24" s="3">
        <v>3</v>
      </c>
      <c r="H24" s="3">
        <v>3</v>
      </c>
      <c r="I24" s="3">
        <v>3</v>
      </c>
      <c r="J24" s="3">
        <v>3</v>
      </c>
      <c r="K24" s="4">
        <f t="shared" si="0"/>
        <v>3</v>
      </c>
      <c r="L24" s="4">
        <f t="shared" si="1"/>
        <v>3</v>
      </c>
      <c r="M24" s="4">
        <f t="shared" si="2"/>
        <v>3</v>
      </c>
      <c r="N24" s="4">
        <f t="shared" si="3"/>
        <v>3</v>
      </c>
      <c r="O24" s="4">
        <f t="shared" si="4"/>
        <v>3</v>
      </c>
      <c r="Q24" s="15">
        <f t="shared" si="5"/>
        <v>15</v>
      </c>
      <c r="R24" s="5">
        <v>15</v>
      </c>
    </row>
    <row r="25" spans="3:18">
      <c r="C25" s="10">
        <v>13</v>
      </c>
      <c r="D25" s="11"/>
      <c r="E25" s="12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4">
        <f t="shared" si="0"/>
        <v>3</v>
      </c>
      <c r="L25" s="4">
        <f t="shared" si="1"/>
        <v>3</v>
      </c>
      <c r="M25" s="4">
        <f t="shared" si="2"/>
        <v>3</v>
      </c>
      <c r="N25" s="4">
        <f t="shared" si="3"/>
        <v>3</v>
      </c>
      <c r="O25" s="4">
        <f t="shared" si="4"/>
        <v>3</v>
      </c>
      <c r="Q25" s="15">
        <f t="shared" si="5"/>
        <v>15</v>
      </c>
      <c r="R25" s="5">
        <v>15</v>
      </c>
    </row>
    <row r="26" spans="3:18">
      <c r="C26" s="10">
        <v>14</v>
      </c>
      <c r="D26" s="11"/>
      <c r="E26" s="12"/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4">
        <f t="shared" si="0"/>
        <v>3</v>
      </c>
      <c r="L26" s="4">
        <f t="shared" si="1"/>
        <v>3</v>
      </c>
      <c r="M26" s="4">
        <f t="shared" si="2"/>
        <v>3</v>
      </c>
      <c r="N26" s="4">
        <f t="shared" si="3"/>
        <v>3</v>
      </c>
      <c r="O26" s="4">
        <f t="shared" si="4"/>
        <v>3</v>
      </c>
      <c r="Q26" s="15">
        <f t="shared" si="5"/>
        <v>15</v>
      </c>
      <c r="R26" s="5">
        <v>15</v>
      </c>
    </row>
    <row r="27" spans="3:18">
      <c r="C27" s="10">
        <v>15</v>
      </c>
      <c r="D27" s="11"/>
      <c r="E27" s="12"/>
      <c r="F27" s="3">
        <v>3</v>
      </c>
      <c r="G27" s="3">
        <v>3</v>
      </c>
      <c r="H27" s="3">
        <v>3</v>
      </c>
      <c r="I27" s="3">
        <v>3</v>
      </c>
      <c r="J27" s="3">
        <v>3</v>
      </c>
      <c r="K27" s="4">
        <f t="shared" si="0"/>
        <v>3</v>
      </c>
      <c r="L27" s="4">
        <f t="shared" si="1"/>
        <v>3</v>
      </c>
      <c r="M27" s="4">
        <f t="shared" si="2"/>
        <v>3</v>
      </c>
      <c r="N27" s="4">
        <f t="shared" si="3"/>
        <v>3</v>
      </c>
      <c r="O27" s="4">
        <f t="shared" si="4"/>
        <v>3</v>
      </c>
      <c r="Q27" s="15">
        <f t="shared" si="5"/>
        <v>15</v>
      </c>
      <c r="R27" s="5">
        <v>15</v>
      </c>
    </row>
    <row r="28" spans="3:18">
      <c r="C28" s="10">
        <v>16</v>
      </c>
      <c r="D28" s="11"/>
      <c r="E28" s="12"/>
      <c r="F28" s="3">
        <v>3</v>
      </c>
      <c r="G28" s="3">
        <v>3</v>
      </c>
      <c r="H28" s="3">
        <v>3</v>
      </c>
      <c r="I28" s="3">
        <v>3</v>
      </c>
      <c r="J28" s="3">
        <v>3</v>
      </c>
      <c r="K28" s="4">
        <f t="shared" si="0"/>
        <v>3</v>
      </c>
      <c r="L28" s="4">
        <f t="shared" si="1"/>
        <v>3</v>
      </c>
      <c r="M28" s="4">
        <f t="shared" si="2"/>
        <v>3</v>
      </c>
      <c r="N28" s="4">
        <f t="shared" si="3"/>
        <v>3</v>
      </c>
      <c r="O28" s="4">
        <f t="shared" si="4"/>
        <v>3</v>
      </c>
      <c r="Q28" s="15">
        <f t="shared" si="5"/>
        <v>15</v>
      </c>
      <c r="R28" s="5">
        <v>15</v>
      </c>
    </row>
    <row r="29" spans="3:18">
      <c r="C29" s="10">
        <v>17</v>
      </c>
      <c r="D29" s="11"/>
      <c r="E29" s="12"/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4">
        <f t="shared" si="0"/>
        <v>3</v>
      </c>
      <c r="L29" s="4">
        <f t="shared" si="1"/>
        <v>3</v>
      </c>
      <c r="M29" s="4">
        <f t="shared" si="2"/>
        <v>3</v>
      </c>
      <c r="N29" s="4">
        <f t="shared" si="3"/>
        <v>3</v>
      </c>
      <c r="O29" s="4">
        <f t="shared" si="4"/>
        <v>3</v>
      </c>
      <c r="Q29" s="15">
        <f t="shared" si="5"/>
        <v>15</v>
      </c>
      <c r="R29" s="5">
        <v>15</v>
      </c>
    </row>
    <row r="30" spans="3:18">
      <c r="C30" s="10">
        <v>18</v>
      </c>
      <c r="D30" s="11"/>
      <c r="E30" s="12"/>
      <c r="F30" s="3">
        <v>3</v>
      </c>
      <c r="G30" s="3">
        <v>3</v>
      </c>
      <c r="H30" s="3">
        <v>3</v>
      </c>
      <c r="I30" s="3">
        <v>3</v>
      </c>
      <c r="J30" s="3">
        <v>3</v>
      </c>
      <c r="K30" s="4">
        <f t="shared" si="0"/>
        <v>3</v>
      </c>
      <c r="L30" s="4">
        <f t="shared" si="1"/>
        <v>3</v>
      </c>
      <c r="M30" s="4">
        <f t="shared" si="2"/>
        <v>3</v>
      </c>
      <c r="N30" s="4">
        <f t="shared" si="3"/>
        <v>3</v>
      </c>
      <c r="O30" s="4">
        <f t="shared" si="4"/>
        <v>3</v>
      </c>
      <c r="Q30" s="15">
        <f t="shared" si="5"/>
        <v>15</v>
      </c>
      <c r="R30" s="5">
        <v>15</v>
      </c>
    </row>
  </sheetData>
  <mergeCells count="2">
    <mergeCell ref="F2:J2"/>
    <mergeCell ref="K8:O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2:N33"/>
  <sheetViews>
    <sheetView topLeftCell="B34" workbookViewId="0">
      <selection activeCell="B34" sqref="A34:XFD51"/>
    </sheetView>
  </sheetViews>
  <sheetFormatPr defaultColWidth="8.88671875" defaultRowHeight="14.4"/>
  <cols>
    <col min="2" max="2" width="4" customWidth="1"/>
    <col min="3" max="3" width="13.44140625" customWidth="1"/>
    <col min="4" max="4" width="36.21875" customWidth="1"/>
  </cols>
  <sheetData>
    <row r="2" spans="2:14">
      <c r="C2" s="16" t="s">
        <v>37</v>
      </c>
      <c r="D2" s="16"/>
    </row>
    <row r="3" spans="2:14">
      <c r="C3" s="16" t="s">
        <v>38</v>
      </c>
      <c r="D3" s="16"/>
    </row>
    <row r="4" spans="2:14">
      <c r="C4" s="16" t="s">
        <v>39</v>
      </c>
      <c r="D4" s="16"/>
    </row>
    <row r="5" spans="2:14">
      <c r="C5" s="16" t="s">
        <v>40</v>
      </c>
      <c r="D5" s="16"/>
    </row>
    <row r="6" spans="2:14">
      <c r="C6" s="16" t="s">
        <v>41</v>
      </c>
      <c r="D6" s="16"/>
    </row>
    <row r="8" spans="2:14">
      <c r="J8" s="1" t="s">
        <v>42</v>
      </c>
      <c r="K8" s="1" t="s">
        <v>43</v>
      </c>
    </row>
    <row r="9" spans="2:14">
      <c r="G9" s="34" t="s">
        <v>44</v>
      </c>
      <c r="H9" s="34"/>
      <c r="I9" s="34"/>
      <c r="J9" s="17">
        <f>AVERAGE(J13:N13)</f>
        <v>3</v>
      </c>
      <c r="K9" s="17">
        <f>(J9/3)*100</f>
        <v>100</v>
      </c>
    </row>
    <row r="10" spans="2:14">
      <c r="G10" s="35" t="s">
        <v>45</v>
      </c>
      <c r="H10" s="35"/>
      <c r="I10" s="35"/>
      <c r="J10" s="5">
        <v>0.8</v>
      </c>
      <c r="K10" s="5">
        <v>0.7</v>
      </c>
      <c r="L10" t="s">
        <v>86</v>
      </c>
    </row>
    <row r="11" spans="2:14">
      <c r="I11" s="5" t="s">
        <v>46</v>
      </c>
      <c r="J11" s="5">
        <v>3</v>
      </c>
      <c r="K11" s="5">
        <v>2</v>
      </c>
    </row>
    <row r="13" spans="2:14">
      <c r="E13" s="36" t="s">
        <v>47</v>
      </c>
      <c r="F13" s="36"/>
      <c r="G13" s="36"/>
      <c r="H13" s="36"/>
      <c r="I13" s="36"/>
      <c r="J13" s="18">
        <f>AVERAGE(J16:J33)</f>
        <v>3</v>
      </c>
      <c r="K13" s="18">
        <f>AVERAGE(K16:K33)</f>
        <v>3</v>
      </c>
      <c r="L13" s="18">
        <f>AVERAGE(L16:L33)</f>
        <v>3</v>
      </c>
      <c r="M13" s="18">
        <f>AVERAGE(M16:M33)</f>
        <v>3</v>
      </c>
      <c r="N13" s="18">
        <f>AVERAGE(N16:N33)</f>
        <v>3</v>
      </c>
    </row>
    <row r="14" spans="2:14">
      <c r="B14" s="5"/>
      <c r="C14" s="5"/>
      <c r="D14" s="5"/>
      <c r="E14" s="37" t="s">
        <v>48</v>
      </c>
      <c r="F14" s="37"/>
      <c r="G14" s="37"/>
      <c r="H14" s="37"/>
      <c r="I14" s="37"/>
      <c r="J14" s="38" t="s">
        <v>49</v>
      </c>
      <c r="K14" s="38"/>
      <c r="L14" s="38"/>
      <c r="M14" s="38"/>
      <c r="N14" s="38"/>
    </row>
    <row r="15" spans="2:14">
      <c r="B15" s="5"/>
      <c r="C15" s="5"/>
      <c r="D15" s="5"/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3</v>
      </c>
      <c r="K15" s="5" t="s">
        <v>4</v>
      </c>
      <c r="L15" s="5" t="s">
        <v>5</v>
      </c>
      <c r="M15" s="5" t="s">
        <v>6</v>
      </c>
      <c r="N15" s="5" t="s">
        <v>7</v>
      </c>
    </row>
    <row r="16" spans="2:14">
      <c r="B16" s="10">
        <v>1</v>
      </c>
      <c r="C16" s="11">
        <v>2102050001</v>
      </c>
      <c r="D16" s="12" t="s">
        <v>15</v>
      </c>
      <c r="E16" s="19">
        <f>(CONTINUOUS!K13+VIVA!K13)/(CONTINUOUS!$K$10+VIVA!$K$10)</f>
        <v>0.9</v>
      </c>
      <c r="F16" s="19">
        <f>(CONTINUOUS!L13+VIVA!L13)/(CONTINUOUS!$L$10+VIVA!$L$10)</f>
        <v>0.9</v>
      </c>
      <c r="G16" s="19">
        <f>(CONTINUOUS!M13+VIVA!M13)/(CONTINUOUS!$L$10+VIVA!$L$10)</f>
        <v>0.9</v>
      </c>
      <c r="H16" s="19">
        <f>(CONTINUOUS!N13+VIVA!N13)/(CONTINUOUS!$L$10+VIVA!$L$10)</f>
        <v>0.9</v>
      </c>
      <c r="I16" s="19">
        <f>(CONTINUOUS!O13+VIVA!O13)/(CONTINUOUS!$L$10+VIVA!$L$10)</f>
        <v>0.9</v>
      </c>
      <c r="J16" s="5">
        <f t="shared" ref="J16:J33" si="0">IF(E16&gt;$K$10,(IF(E16&gt;$J$10,3,2)),1)</f>
        <v>3</v>
      </c>
      <c r="K16" s="5">
        <f t="shared" ref="K16:K33" si="1">IF(F16&gt;$K$10,(IF(F16&gt;$J$10,3,2)),1)</f>
        <v>3</v>
      </c>
      <c r="L16" s="5">
        <f t="shared" ref="L16:L33" si="2">IF(G16&gt;$K$10,(IF(G16&gt;$J$10,3,2)),1)</f>
        <v>3</v>
      </c>
      <c r="M16" s="5">
        <f t="shared" ref="M16:M33" si="3">IF(H16&gt;$K$10,(IF(H16&gt;$J$10,3,2)),1)</f>
        <v>3</v>
      </c>
      <c r="N16" s="5">
        <f t="shared" ref="N16:N33" si="4">IF(I16&gt;$K$10,(IF(I16&gt;$J$10,3,2)),1)</f>
        <v>3</v>
      </c>
    </row>
    <row r="17" spans="2:14">
      <c r="B17" s="10">
        <v>2</v>
      </c>
      <c r="C17" s="11">
        <v>2102050002</v>
      </c>
      <c r="D17" s="12" t="s">
        <v>16</v>
      </c>
      <c r="E17" s="19">
        <f>(CONTINUOUS!K14+VIVA!K14)/(CONTINUOUS!$K$10+VIVA!$K$10)</f>
        <v>0.9</v>
      </c>
      <c r="F17" s="19">
        <f>(CONTINUOUS!L14+VIVA!L14)/(CONTINUOUS!$L$10+VIVA!$L$10)</f>
        <v>0.9</v>
      </c>
      <c r="G17" s="19">
        <f>(CONTINUOUS!M14+VIVA!M14)/(CONTINUOUS!$L$10+VIVA!$L$10)</f>
        <v>0.9</v>
      </c>
      <c r="H17" s="19">
        <f>(CONTINUOUS!N14+VIVA!N14)/(CONTINUOUS!$L$10+VIVA!$L$10)</f>
        <v>0.9</v>
      </c>
      <c r="I17" s="19">
        <f>(CONTINUOUS!O14+VIVA!O14)/(CONTINUOUS!$L$10+VIVA!$L$10)</f>
        <v>0.9</v>
      </c>
      <c r="J17" s="5">
        <f t="shared" si="0"/>
        <v>3</v>
      </c>
      <c r="K17" s="5">
        <f t="shared" si="1"/>
        <v>3</v>
      </c>
      <c r="L17" s="5">
        <f t="shared" si="2"/>
        <v>3</v>
      </c>
      <c r="M17" s="5">
        <f t="shared" si="3"/>
        <v>3</v>
      </c>
      <c r="N17" s="5">
        <f t="shared" si="4"/>
        <v>3</v>
      </c>
    </row>
    <row r="18" spans="2:14">
      <c r="B18" s="10">
        <v>3</v>
      </c>
      <c r="C18" s="11">
        <v>2102050003</v>
      </c>
      <c r="D18" s="12" t="s">
        <v>17</v>
      </c>
      <c r="E18" s="19">
        <f>(CONTINUOUS!K15+VIVA!K15)/(CONTINUOUS!$K$10+VIVA!$K$10)</f>
        <v>0.9</v>
      </c>
      <c r="F18" s="19">
        <f>(CONTINUOUS!L15+VIVA!L15)/(CONTINUOUS!$L$10+VIVA!$L$10)</f>
        <v>0.9</v>
      </c>
      <c r="G18" s="19">
        <f>(CONTINUOUS!M15+VIVA!M15)/(CONTINUOUS!$L$10+VIVA!$L$10)</f>
        <v>0.9</v>
      </c>
      <c r="H18" s="19">
        <f>(CONTINUOUS!N15+VIVA!N15)/(CONTINUOUS!$L$10+VIVA!$L$10)</f>
        <v>0.9</v>
      </c>
      <c r="I18" s="19">
        <f>(CONTINUOUS!O15+VIVA!O15)/(CONTINUOUS!$L$10+VIVA!$L$10)</f>
        <v>0.9</v>
      </c>
      <c r="J18" s="5">
        <f t="shared" si="0"/>
        <v>3</v>
      </c>
      <c r="K18" s="5">
        <f t="shared" si="1"/>
        <v>3</v>
      </c>
      <c r="L18" s="5">
        <f t="shared" si="2"/>
        <v>3</v>
      </c>
      <c r="M18" s="5">
        <f t="shared" si="3"/>
        <v>3</v>
      </c>
      <c r="N18" s="5">
        <f t="shared" si="4"/>
        <v>3</v>
      </c>
    </row>
    <row r="19" spans="2:14">
      <c r="B19" s="10">
        <v>4</v>
      </c>
      <c r="C19" s="11">
        <v>2102050004</v>
      </c>
      <c r="D19" s="12" t="s">
        <v>18</v>
      </c>
      <c r="E19" s="19">
        <f>(CONTINUOUS!K16+VIVA!K16)/(CONTINUOUS!$K$10+VIVA!$K$10)</f>
        <v>0.9</v>
      </c>
      <c r="F19" s="19">
        <f>(CONTINUOUS!L16+VIVA!L16)/(CONTINUOUS!$L$10+VIVA!$L$10)</f>
        <v>0.9</v>
      </c>
      <c r="G19" s="19">
        <f>(CONTINUOUS!M16+VIVA!M16)/(CONTINUOUS!$L$10+VIVA!$L$10)</f>
        <v>0.9</v>
      </c>
      <c r="H19" s="19">
        <f>(CONTINUOUS!N16+VIVA!N16)/(CONTINUOUS!$L$10+VIVA!$L$10)</f>
        <v>0.9</v>
      </c>
      <c r="I19" s="19">
        <f>(CONTINUOUS!O16+VIVA!O16)/(CONTINUOUS!$L$10+VIVA!$L$10)</f>
        <v>0.9</v>
      </c>
      <c r="J19" s="5">
        <f t="shared" si="0"/>
        <v>3</v>
      </c>
      <c r="K19" s="5">
        <f t="shared" si="1"/>
        <v>3</v>
      </c>
      <c r="L19" s="5">
        <f t="shared" si="2"/>
        <v>3</v>
      </c>
      <c r="M19" s="5">
        <f t="shared" si="3"/>
        <v>3</v>
      </c>
      <c r="N19" s="5">
        <f t="shared" si="4"/>
        <v>3</v>
      </c>
    </row>
    <row r="20" spans="2:14">
      <c r="B20" s="10">
        <v>5</v>
      </c>
      <c r="C20" s="11">
        <v>2102050005</v>
      </c>
      <c r="D20" s="12" t="s">
        <v>19</v>
      </c>
      <c r="E20" s="19">
        <f>(CONTINUOUS!K17+VIVA!K17)/(CONTINUOUS!$K$10+VIVA!$K$10)</f>
        <v>0.9</v>
      </c>
      <c r="F20" s="19">
        <f>(CONTINUOUS!L17+VIVA!L17)/(CONTINUOUS!$L$10+VIVA!$L$10)</f>
        <v>0.9</v>
      </c>
      <c r="G20" s="19">
        <f>(CONTINUOUS!M17+VIVA!M17)/(CONTINUOUS!$L$10+VIVA!$L$10)</f>
        <v>0.9</v>
      </c>
      <c r="H20" s="19">
        <f>(CONTINUOUS!N17+VIVA!N17)/(CONTINUOUS!$L$10+VIVA!$L$10)</f>
        <v>0.9</v>
      </c>
      <c r="I20" s="19">
        <f>(CONTINUOUS!O17+VIVA!O17)/(CONTINUOUS!$L$10+VIVA!$L$10)</f>
        <v>0.9</v>
      </c>
      <c r="J20" s="5">
        <f t="shared" si="0"/>
        <v>3</v>
      </c>
      <c r="K20" s="5">
        <f t="shared" si="1"/>
        <v>3</v>
      </c>
      <c r="L20" s="5">
        <f t="shared" si="2"/>
        <v>3</v>
      </c>
      <c r="M20" s="5">
        <f t="shared" si="3"/>
        <v>3</v>
      </c>
      <c r="N20" s="5">
        <f t="shared" si="4"/>
        <v>3</v>
      </c>
    </row>
    <row r="21" spans="2:14">
      <c r="B21" s="10">
        <v>6</v>
      </c>
      <c r="C21" s="11">
        <v>2102050006</v>
      </c>
      <c r="D21" s="12" t="s">
        <v>20</v>
      </c>
      <c r="E21" s="19">
        <f>(CONTINUOUS!K18+VIVA!K18)/(CONTINUOUS!$K$10+VIVA!$K$10)</f>
        <v>0.9</v>
      </c>
      <c r="F21" s="19">
        <f>(CONTINUOUS!L18+VIVA!L18)/(CONTINUOUS!$L$10+VIVA!$L$10)</f>
        <v>0.9</v>
      </c>
      <c r="G21" s="19">
        <f>(CONTINUOUS!M18+VIVA!M18)/(CONTINUOUS!$L$10+VIVA!$L$10)</f>
        <v>0.9</v>
      </c>
      <c r="H21" s="19">
        <f>(CONTINUOUS!N18+VIVA!N18)/(CONTINUOUS!$L$10+VIVA!$L$10)</f>
        <v>0.9</v>
      </c>
      <c r="I21" s="19">
        <f>(CONTINUOUS!O18+VIVA!O18)/(CONTINUOUS!$L$10+VIVA!$L$10)</f>
        <v>0.9</v>
      </c>
      <c r="J21" s="5">
        <f t="shared" si="0"/>
        <v>3</v>
      </c>
      <c r="K21" s="5">
        <f t="shared" si="1"/>
        <v>3</v>
      </c>
      <c r="L21" s="5">
        <f t="shared" si="2"/>
        <v>3</v>
      </c>
      <c r="M21" s="5">
        <f t="shared" si="3"/>
        <v>3</v>
      </c>
      <c r="N21" s="5">
        <f t="shared" si="4"/>
        <v>3</v>
      </c>
    </row>
    <row r="22" spans="2:14">
      <c r="B22" s="10">
        <v>7</v>
      </c>
      <c r="C22" s="11">
        <v>2102050008</v>
      </c>
      <c r="D22" s="12" t="s">
        <v>21</v>
      </c>
      <c r="E22" s="19">
        <f>(CONTINUOUS!K19+VIVA!K19)/(CONTINUOUS!$K$10+VIVA!$K$10)</f>
        <v>0.9</v>
      </c>
      <c r="F22" s="19">
        <f>(CONTINUOUS!L19+VIVA!L19)/(CONTINUOUS!$L$10+VIVA!$L$10)</f>
        <v>0.9</v>
      </c>
      <c r="G22" s="19">
        <f>(CONTINUOUS!M19+VIVA!M19)/(CONTINUOUS!$L$10+VIVA!$L$10)</f>
        <v>0.9</v>
      </c>
      <c r="H22" s="19">
        <f>(CONTINUOUS!N19+VIVA!N19)/(CONTINUOUS!$L$10+VIVA!$L$10)</f>
        <v>0.9</v>
      </c>
      <c r="I22" s="19">
        <f>(CONTINUOUS!O19+VIVA!O19)/(CONTINUOUS!$L$10+VIVA!$L$10)</f>
        <v>0.9</v>
      </c>
      <c r="J22" s="5">
        <f t="shared" si="0"/>
        <v>3</v>
      </c>
      <c r="K22" s="5">
        <f t="shared" si="1"/>
        <v>3</v>
      </c>
      <c r="L22" s="5">
        <f t="shared" si="2"/>
        <v>3</v>
      </c>
      <c r="M22" s="5">
        <f t="shared" si="3"/>
        <v>3</v>
      </c>
      <c r="N22" s="5">
        <f t="shared" si="4"/>
        <v>3</v>
      </c>
    </row>
    <row r="23" spans="2:14">
      <c r="B23" s="10">
        <v>8</v>
      </c>
      <c r="C23" s="11">
        <v>2102050009</v>
      </c>
      <c r="D23" s="12" t="s">
        <v>22</v>
      </c>
      <c r="E23" s="19">
        <f>(CONTINUOUS!K20+VIVA!K20)/(CONTINUOUS!$K$10+VIVA!$K$10)</f>
        <v>0.9</v>
      </c>
      <c r="F23" s="19">
        <f>(CONTINUOUS!L20+VIVA!L20)/(CONTINUOUS!$L$10+VIVA!$L$10)</f>
        <v>0.9</v>
      </c>
      <c r="G23" s="19">
        <f>(CONTINUOUS!M20+VIVA!M20)/(CONTINUOUS!$L$10+VIVA!$L$10)</f>
        <v>0.9</v>
      </c>
      <c r="H23" s="19">
        <f>(CONTINUOUS!N20+VIVA!N20)/(CONTINUOUS!$L$10+VIVA!$L$10)</f>
        <v>0.9</v>
      </c>
      <c r="I23" s="19">
        <f>(CONTINUOUS!O20+VIVA!O20)/(CONTINUOUS!$L$10+VIVA!$L$10)</f>
        <v>0.9</v>
      </c>
      <c r="J23" s="5">
        <f t="shared" si="0"/>
        <v>3</v>
      </c>
      <c r="K23" s="5">
        <f t="shared" si="1"/>
        <v>3</v>
      </c>
      <c r="L23" s="5">
        <f t="shared" si="2"/>
        <v>3</v>
      </c>
      <c r="M23" s="5">
        <f t="shared" si="3"/>
        <v>3</v>
      </c>
      <c r="N23" s="5">
        <f t="shared" si="4"/>
        <v>3</v>
      </c>
    </row>
    <row r="24" spans="2:14">
      <c r="B24" s="10">
        <v>9</v>
      </c>
      <c r="C24" s="11">
        <v>2102050011</v>
      </c>
      <c r="D24" s="12" t="s">
        <v>23</v>
      </c>
      <c r="E24" s="19">
        <f>(CONTINUOUS!K21+VIVA!K21)/(CONTINUOUS!$K$10+VIVA!$K$10)</f>
        <v>0.9</v>
      </c>
      <c r="F24" s="19">
        <f>(CONTINUOUS!L21+VIVA!L21)/(CONTINUOUS!$L$10+VIVA!$L$10)</f>
        <v>0.9</v>
      </c>
      <c r="G24" s="19">
        <f>(CONTINUOUS!M21+VIVA!M21)/(CONTINUOUS!$L$10+VIVA!$L$10)</f>
        <v>0.9</v>
      </c>
      <c r="H24" s="19">
        <f>(CONTINUOUS!N21+VIVA!N21)/(CONTINUOUS!$L$10+VIVA!$L$10)</f>
        <v>0.9</v>
      </c>
      <c r="I24" s="19">
        <f>(CONTINUOUS!O21+VIVA!O21)/(CONTINUOUS!$L$10+VIVA!$L$10)</f>
        <v>0.9</v>
      </c>
      <c r="J24" s="5">
        <f t="shared" si="0"/>
        <v>3</v>
      </c>
      <c r="K24" s="5">
        <f t="shared" si="1"/>
        <v>3</v>
      </c>
      <c r="L24" s="5">
        <f t="shared" si="2"/>
        <v>3</v>
      </c>
      <c r="M24" s="5">
        <f t="shared" si="3"/>
        <v>3</v>
      </c>
      <c r="N24" s="5">
        <f t="shared" si="4"/>
        <v>3</v>
      </c>
    </row>
    <row r="25" spans="2:14">
      <c r="B25" s="10">
        <v>10</v>
      </c>
      <c r="C25" s="11">
        <v>2102050012</v>
      </c>
      <c r="D25" s="12" t="s">
        <v>24</v>
      </c>
      <c r="E25" s="19">
        <f>(CONTINUOUS!K22+VIVA!K22)/(CONTINUOUS!$K$10+VIVA!$K$10)</f>
        <v>0.9</v>
      </c>
      <c r="F25" s="19">
        <f>(CONTINUOUS!L22+VIVA!L22)/(CONTINUOUS!$L$10+VIVA!$L$10)</f>
        <v>0.9</v>
      </c>
      <c r="G25" s="19">
        <f>(CONTINUOUS!M22+VIVA!M22)/(CONTINUOUS!$L$10+VIVA!$L$10)</f>
        <v>0.9</v>
      </c>
      <c r="H25" s="19">
        <f>(CONTINUOUS!N22+VIVA!N22)/(CONTINUOUS!$L$10+VIVA!$L$10)</f>
        <v>0.9</v>
      </c>
      <c r="I25" s="19">
        <f>(CONTINUOUS!O22+VIVA!O22)/(CONTINUOUS!$L$10+VIVA!$L$10)</f>
        <v>0.9</v>
      </c>
      <c r="J25" s="5">
        <f t="shared" si="0"/>
        <v>3</v>
      </c>
      <c r="K25" s="5">
        <f t="shared" si="1"/>
        <v>3</v>
      </c>
      <c r="L25" s="5">
        <f t="shared" si="2"/>
        <v>3</v>
      </c>
      <c r="M25" s="5">
        <f t="shared" si="3"/>
        <v>3</v>
      </c>
      <c r="N25" s="5">
        <f t="shared" si="4"/>
        <v>3</v>
      </c>
    </row>
    <row r="26" spans="2:14">
      <c r="B26" s="10">
        <v>11</v>
      </c>
      <c r="C26" s="11">
        <v>2102050013</v>
      </c>
      <c r="D26" s="12" t="s">
        <v>25</v>
      </c>
      <c r="E26" s="19">
        <f>(CONTINUOUS!K23+VIVA!K23)/(CONTINUOUS!$K$10+VIVA!$K$10)</f>
        <v>0.9</v>
      </c>
      <c r="F26" s="19">
        <f>(CONTINUOUS!L23+VIVA!L23)/(CONTINUOUS!$L$10+VIVA!$L$10)</f>
        <v>0.9</v>
      </c>
      <c r="G26" s="19">
        <f>(CONTINUOUS!M23+VIVA!M23)/(CONTINUOUS!$L$10+VIVA!$L$10)</f>
        <v>0.9</v>
      </c>
      <c r="H26" s="19">
        <f>(CONTINUOUS!N23+VIVA!N23)/(CONTINUOUS!$L$10+VIVA!$L$10)</f>
        <v>0.9</v>
      </c>
      <c r="I26" s="19">
        <f>(CONTINUOUS!O23+VIVA!O23)/(CONTINUOUS!$L$10+VIVA!$L$10)</f>
        <v>0.9</v>
      </c>
      <c r="J26" s="5">
        <f t="shared" si="0"/>
        <v>3</v>
      </c>
      <c r="K26" s="5">
        <f t="shared" si="1"/>
        <v>3</v>
      </c>
      <c r="L26" s="5">
        <f t="shared" si="2"/>
        <v>3</v>
      </c>
      <c r="M26" s="5">
        <f t="shared" si="3"/>
        <v>3</v>
      </c>
      <c r="N26" s="5">
        <f t="shared" si="4"/>
        <v>3</v>
      </c>
    </row>
    <row r="27" spans="2:14">
      <c r="B27" s="10">
        <v>12</v>
      </c>
      <c r="C27" s="11">
        <v>2102050014</v>
      </c>
      <c r="D27" s="12" t="s">
        <v>26</v>
      </c>
      <c r="E27" s="19">
        <f>(CONTINUOUS!K24+VIVA!K24)/(CONTINUOUS!$K$10+VIVA!$K$10)</f>
        <v>0.9</v>
      </c>
      <c r="F27" s="19">
        <f>(CONTINUOUS!L24+VIVA!L24)/(CONTINUOUS!$L$10+VIVA!$L$10)</f>
        <v>0.9</v>
      </c>
      <c r="G27" s="19">
        <f>(CONTINUOUS!M24+VIVA!M24)/(CONTINUOUS!$L$10+VIVA!$L$10)</f>
        <v>0.9</v>
      </c>
      <c r="H27" s="19">
        <f>(CONTINUOUS!N24+VIVA!N24)/(CONTINUOUS!$L$10+VIVA!$L$10)</f>
        <v>0.9</v>
      </c>
      <c r="I27" s="19">
        <f>(CONTINUOUS!O24+VIVA!O24)/(CONTINUOUS!$L$10+VIVA!$L$10)</f>
        <v>0.9</v>
      </c>
      <c r="J27" s="5">
        <f t="shared" si="0"/>
        <v>3</v>
      </c>
      <c r="K27" s="5">
        <f t="shared" si="1"/>
        <v>3</v>
      </c>
      <c r="L27" s="5">
        <f t="shared" si="2"/>
        <v>3</v>
      </c>
      <c r="M27" s="5">
        <f t="shared" si="3"/>
        <v>3</v>
      </c>
      <c r="N27" s="5">
        <f t="shared" si="4"/>
        <v>3</v>
      </c>
    </row>
    <row r="28" spans="2:14">
      <c r="B28" s="10">
        <v>13</v>
      </c>
      <c r="C28" s="11">
        <v>2102050015</v>
      </c>
      <c r="D28" s="12" t="s">
        <v>27</v>
      </c>
      <c r="E28" s="19">
        <f>(CONTINUOUS!K25+VIVA!K25)/(CONTINUOUS!$K$10+VIVA!$K$10)</f>
        <v>0.9</v>
      </c>
      <c r="F28" s="19">
        <f>(CONTINUOUS!L25+VIVA!L25)/(CONTINUOUS!$L$10+VIVA!$L$10)</f>
        <v>0.9</v>
      </c>
      <c r="G28" s="19">
        <f>(CONTINUOUS!M25+VIVA!M25)/(CONTINUOUS!$L$10+VIVA!$L$10)</f>
        <v>0.9</v>
      </c>
      <c r="H28" s="19">
        <f>(CONTINUOUS!N25+VIVA!N25)/(CONTINUOUS!$L$10+VIVA!$L$10)</f>
        <v>0.9</v>
      </c>
      <c r="I28" s="19">
        <f>(CONTINUOUS!O25+VIVA!O25)/(CONTINUOUS!$L$10+VIVA!$L$10)</f>
        <v>0.9</v>
      </c>
      <c r="J28" s="5">
        <f t="shared" si="0"/>
        <v>3</v>
      </c>
      <c r="K28" s="5">
        <f t="shared" si="1"/>
        <v>3</v>
      </c>
      <c r="L28" s="5">
        <f t="shared" si="2"/>
        <v>3</v>
      </c>
      <c r="M28" s="5">
        <f t="shared" si="3"/>
        <v>3</v>
      </c>
      <c r="N28" s="5">
        <f t="shared" si="4"/>
        <v>3</v>
      </c>
    </row>
    <row r="29" spans="2:14">
      <c r="B29" s="10">
        <v>14</v>
      </c>
      <c r="C29" s="11">
        <v>2102050016</v>
      </c>
      <c r="D29" s="12" t="s">
        <v>28</v>
      </c>
      <c r="E29" s="19">
        <f>(CONTINUOUS!K26+VIVA!K26)/(CONTINUOUS!$K$10+VIVA!$K$10)</f>
        <v>0.9</v>
      </c>
      <c r="F29" s="19">
        <f>(CONTINUOUS!L26+VIVA!L26)/(CONTINUOUS!$L$10+VIVA!$L$10)</f>
        <v>0.9</v>
      </c>
      <c r="G29" s="19">
        <f>(CONTINUOUS!M26+VIVA!M26)/(CONTINUOUS!$L$10+VIVA!$L$10)</f>
        <v>0.9</v>
      </c>
      <c r="H29" s="19">
        <f>(CONTINUOUS!N26+VIVA!N26)/(CONTINUOUS!$L$10+VIVA!$L$10)</f>
        <v>0.9</v>
      </c>
      <c r="I29" s="19">
        <f>(CONTINUOUS!O26+VIVA!O26)/(CONTINUOUS!$L$10+VIVA!$L$10)</f>
        <v>0.9</v>
      </c>
      <c r="J29" s="5">
        <f t="shared" si="0"/>
        <v>3</v>
      </c>
      <c r="K29" s="5">
        <f t="shared" si="1"/>
        <v>3</v>
      </c>
      <c r="L29" s="5">
        <f t="shared" si="2"/>
        <v>3</v>
      </c>
      <c r="M29" s="5">
        <f t="shared" si="3"/>
        <v>3</v>
      </c>
      <c r="N29" s="5">
        <f t="shared" si="4"/>
        <v>3</v>
      </c>
    </row>
    <row r="30" spans="2:14">
      <c r="B30" s="10">
        <v>15</v>
      </c>
      <c r="C30" s="11">
        <v>2102050017</v>
      </c>
      <c r="D30" s="12" t="s">
        <v>29</v>
      </c>
      <c r="E30" s="19">
        <f>(CONTINUOUS!K27+VIVA!K27)/(CONTINUOUS!$K$10+VIVA!$K$10)</f>
        <v>0.9</v>
      </c>
      <c r="F30" s="19">
        <f>(CONTINUOUS!L27+VIVA!L27)/(CONTINUOUS!$L$10+VIVA!$L$10)</f>
        <v>0.9</v>
      </c>
      <c r="G30" s="19">
        <f>(CONTINUOUS!M27+VIVA!M27)/(CONTINUOUS!$L$10+VIVA!$L$10)</f>
        <v>0.9</v>
      </c>
      <c r="H30" s="19">
        <f>(CONTINUOUS!N27+VIVA!N27)/(CONTINUOUS!$L$10+VIVA!$L$10)</f>
        <v>0.9</v>
      </c>
      <c r="I30" s="19">
        <f>(CONTINUOUS!O27+VIVA!O27)/(CONTINUOUS!$L$10+VIVA!$L$10)</f>
        <v>0.9</v>
      </c>
      <c r="J30" s="5">
        <f t="shared" si="0"/>
        <v>3</v>
      </c>
      <c r="K30" s="5">
        <f t="shared" si="1"/>
        <v>3</v>
      </c>
      <c r="L30" s="5">
        <f t="shared" si="2"/>
        <v>3</v>
      </c>
      <c r="M30" s="5">
        <f t="shared" si="3"/>
        <v>3</v>
      </c>
      <c r="N30" s="5">
        <f t="shared" si="4"/>
        <v>3</v>
      </c>
    </row>
    <row r="31" spans="2:14">
      <c r="B31" s="10">
        <v>16</v>
      </c>
      <c r="C31" s="11">
        <v>2102050018</v>
      </c>
      <c r="D31" s="12" t="s">
        <v>30</v>
      </c>
      <c r="E31" s="19">
        <f>(CONTINUOUS!K28+VIVA!K28)/(CONTINUOUS!$K$10+VIVA!$K$10)</f>
        <v>0.9</v>
      </c>
      <c r="F31" s="19">
        <f>(CONTINUOUS!L28+VIVA!L28)/(CONTINUOUS!$L$10+VIVA!$L$10)</f>
        <v>0.9</v>
      </c>
      <c r="G31" s="19">
        <f>(CONTINUOUS!M28+VIVA!M28)/(CONTINUOUS!$L$10+VIVA!$L$10)</f>
        <v>0.9</v>
      </c>
      <c r="H31" s="19">
        <f>(CONTINUOUS!N28+VIVA!N28)/(CONTINUOUS!$L$10+VIVA!$L$10)</f>
        <v>0.9</v>
      </c>
      <c r="I31" s="19">
        <f>(CONTINUOUS!O28+VIVA!O28)/(CONTINUOUS!$L$10+VIVA!$L$10)</f>
        <v>0.9</v>
      </c>
      <c r="J31" s="5">
        <f t="shared" si="0"/>
        <v>3</v>
      </c>
      <c r="K31" s="5">
        <f t="shared" si="1"/>
        <v>3</v>
      </c>
      <c r="L31" s="5">
        <f t="shared" si="2"/>
        <v>3</v>
      </c>
      <c r="M31" s="5">
        <f t="shared" si="3"/>
        <v>3</v>
      </c>
      <c r="N31" s="5">
        <f t="shared" si="4"/>
        <v>3</v>
      </c>
    </row>
    <row r="32" spans="2:14">
      <c r="B32" s="10">
        <v>17</v>
      </c>
      <c r="C32" s="11">
        <v>2102050019</v>
      </c>
      <c r="D32" s="12" t="s">
        <v>31</v>
      </c>
      <c r="E32" s="19">
        <f>(CONTINUOUS!K29+VIVA!K29)/(CONTINUOUS!$K$10+VIVA!$K$10)</f>
        <v>0.9</v>
      </c>
      <c r="F32" s="19">
        <f>(CONTINUOUS!L29+VIVA!L29)/(CONTINUOUS!$L$10+VIVA!$L$10)</f>
        <v>0.9</v>
      </c>
      <c r="G32" s="19">
        <f>(CONTINUOUS!M29+VIVA!M29)/(CONTINUOUS!$L$10+VIVA!$L$10)</f>
        <v>0.9</v>
      </c>
      <c r="H32" s="19">
        <f>(CONTINUOUS!N29+VIVA!N29)/(CONTINUOUS!$L$10+VIVA!$L$10)</f>
        <v>0.9</v>
      </c>
      <c r="I32" s="19">
        <f>(CONTINUOUS!O29+VIVA!O29)/(CONTINUOUS!$L$10+VIVA!$L$10)</f>
        <v>0.9</v>
      </c>
      <c r="J32" s="5">
        <f t="shared" si="0"/>
        <v>3</v>
      </c>
      <c r="K32" s="5">
        <f t="shared" si="1"/>
        <v>3</v>
      </c>
      <c r="L32" s="5">
        <f t="shared" si="2"/>
        <v>3</v>
      </c>
      <c r="M32" s="5">
        <f t="shared" si="3"/>
        <v>3</v>
      </c>
      <c r="N32" s="5">
        <f t="shared" si="4"/>
        <v>3</v>
      </c>
    </row>
    <row r="33" spans="2:14">
      <c r="B33" s="10">
        <v>18</v>
      </c>
      <c r="C33" s="11">
        <v>2102050020</v>
      </c>
      <c r="D33" s="12" t="s">
        <v>32</v>
      </c>
      <c r="E33" s="19">
        <f>(CONTINUOUS!K30+VIVA!K30)/(CONTINUOUS!$K$10+VIVA!$K$10)</f>
        <v>0.9</v>
      </c>
      <c r="F33" s="19">
        <f>(CONTINUOUS!L30+VIVA!L30)/(CONTINUOUS!$L$10+VIVA!$L$10)</f>
        <v>0.9</v>
      </c>
      <c r="G33" s="19">
        <f>(CONTINUOUS!M30+VIVA!M30)/(CONTINUOUS!$L$10+VIVA!$L$10)</f>
        <v>0.9</v>
      </c>
      <c r="H33" s="19">
        <f>(CONTINUOUS!N30+VIVA!N30)/(CONTINUOUS!$L$10+VIVA!$L$10)</f>
        <v>0.9</v>
      </c>
      <c r="I33" s="19">
        <f>(CONTINUOUS!O30+VIVA!O30)/(CONTINUOUS!$L$10+VIVA!$L$10)</f>
        <v>0.9</v>
      </c>
      <c r="J33" s="5">
        <f t="shared" si="0"/>
        <v>3</v>
      </c>
      <c r="K33" s="5">
        <f t="shared" si="1"/>
        <v>3</v>
      </c>
      <c r="L33" s="5">
        <f t="shared" si="2"/>
        <v>3</v>
      </c>
      <c r="M33" s="5">
        <f t="shared" si="3"/>
        <v>3</v>
      </c>
      <c r="N33" s="5">
        <f t="shared" si="4"/>
        <v>3</v>
      </c>
    </row>
  </sheetData>
  <mergeCells count="5">
    <mergeCell ref="G9:I9"/>
    <mergeCell ref="G10:I10"/>
    <mergeCell ref="E13:I13"/>
    <mergeCell ref="E14:I14"/>
    <mergeCell ref="J14:N14"/>
  </mergeCells>
  <pageMargins left="0.7" right="0.7" top="0.75" bottom="0.75" header="0.511811023622047" footer="0.511811023622047"/>
  <pageSetup scale="5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B2:M20"/>
  <sheetViews>
    <sheetView workbookViewId="0">
      <selection activeCell="M13" sqref="M13"/>
    </sheetView>
  </sheetViews>
  <sheetFormatPr defaultColWidth="9.109375" defaultRowHeight="14.4"/>
  <cols>
    <col min="3" max="3" width="8" customWidth="1"/>
    <col min="4" max="4" width="7.109375" customWidth="1"/>
    <col min="5" max="5" width="9.6640625" customWidth="1"/>
    <col min="6" max="6" width="10.44140625" customWidth="1"/>
  </cols>
  <sheetData>
    <row r="2" spans="2:13">
      <c r="B2" t="s">
        <v>50</v>
      </c>
      <c r="C2" t="s">
        <v>87</v>
      </c>
    </row>
    <row r="3" spans="2:13">
      <c r="B3" t="s">
        <v>51</v>
      </c>
      <c r="C3" t="s">
        <v>88</v>
      </c>
    </row>
    <row r="4" spans="2:13">
      <c r="B4" t="s">
        <v>52</v>
      </c>
      <c r="C4" t="s">
        <v>89</v>
      </c>
    </row>
    <row r="5" spans="2:13">
      <c r="B5" t="s">
        <v>90</v>
      </c>
      <c r="C5" t="s">
        <v>91</v>
      </c>
    </row>
    <row r="6" spans="2:13">
      <c r="B6" t="s">
        <v>92</v>
      </c>
      <c r="C6" t="s">
        <v>53</v>
      </c>
    </row>
    <row r="7" spans="2:13">
      <c r="F7" s="20"/>
      <c r="G7" s="20"/>
      <c r="H7" s="20"/>
      <c r="I7" s="20"/>
      <c r="J7" s="20"/>
      <c r="K7" s="20"/>
      <c r="L7" s="20"/>
      <c r="M7" s="20"/>
    </row>
    <row r="8" spans="2:13" ht="41.4">
      <c r="E8" s="21" t="s">
        <v>54</v>
      </c>
      <c r="F8" s="17">
        <f t="shared" ref="F8:K8" si="0">$D$10*F10/3</f>
        <v>2.9609999999999999</v>
      </c>
      <c r="G8" s="17">
        <f t="shared" si="0"/>
        <v>2.9609999999999999</v>
      </c>
      <c r="H8" s="17">
        <f t="shared" si="0"/>
        <v>1.9739999999999995</v>
      </c>
      <c r="I8" s="17">
        <f t="shared" si="0"/>
        <v>0.98699999999999977</v>
      </c>
      <c r="J8" s="17">
        <f t="shared" si="0"/>
        <v>2.9609999999999999</v>
      </c>
      <c r="K8" s="17">
        <f t="shared" si="0"/>
        <v>1.9739999999999995</v>
      </c>
    </row>
    <row r="9" spans="2:13">
      <c r="B9" t="s">
        <v>55</v>
      </c>
      <c r="C9" s="20" t="s">
        <v>56</v>
      </c>
      <c r="D9" t="s">
        <v>57</v>
      </c>
      <c r="E9" s="22"/>
      <c r="F9" s="23" t="s">
        <v>58</v>
      </c>
      <c r="G9" s="23" t="s">
        <v>59</v>
      </c>
      <c r="H9" s="23" t="s">
        <v>60</v>
      </c>
      <c r="I9" s="23" t="s">
        <v>61</v>
      </c>
      <c r="J9" s="23" t="s">
        <v>62</v>
      </c>
      <c r="K9" s="23" t="s">
        <v>63</v>
      </c>
      <c r="L9" s="24"/>
      <c r="M9" s="24"/>
    </row>
    <row r="10" spans="2:13" ht="27.6">
      <c r="B10" s="20">
        <f>Attainment!J9</f>
        <v>3</v>
      </c>
      <c r="C10">
        <v>2.87</v>
      </c>
      <c r="D10" s="20">
        <f>0.7*B10+0.3*C10</f>
        <v>2.9609999999999994</v>
      </c>
      <c r="E10" s="25" t="s">
        <v>64</v>
      </c>
      <c r="F10" s="26">
        <f t="shared" ref="F10:K10" si="1">ROUND(AVERAGE(F16:F20),0)</f>
        <v>3</v>
      </c>
      <c r="G10" s="26">
        <f t="shared" si="1"/>
        <v>3</v>
      </c>
      <c r="H10" s="26">
        <f t="shared" si="1"/>
        <v>2</v>
      </c>
      <c r="I10" s="26">
        <f t="shared" si="1"/>
        <v>1</v>
      </c>
      <c r="J10" s="26">
        <f t="shared" si="1"/>
        <v>3</v>
      </c>
      <c r="K10" s="26">
        <f t="shared" si="1"/>
        <v>2</v>
      </c>
      <c r="L10" s="24"/>
      <c r="M10" s="24"/>
    </row>
    <row r="14" spans="2:13" ht="27.6">
      <c r="E14" s="21" t="s">
        <v>65</v>
      </c>
    </row>
    <row r="15" spans="2:13">
      <c r="E15" s="5"/>
      <c r="F15" s="22" t="s">
        <v>58</v>
      </c>
      <c r="G15" s="22" t="s">
        <v>59</v>
      </c>
      <c r="H15" s="22" t="s">
        <v>60</v>
      </c>
      <c r="I15" s="22" t="s">
        <v>61</v>
      </c>
      <c r="J15" s="22" t="s">
        <v>62</v>
      </c>
      <c r="K15" s="22" t="s">
        <v>63</v>
      </c>
    </row>
    <row r="16" spans="2:13">
      <c r="E16" s="16" t="s">
        <v>3</v>
      </c>
      <c r="F16" s="5">
        <v>3</v>
      </c>
      <c r="G16" s="5">
        <v>3</v>
      </c>
      <c r="H16" s="5">
        <v>2</v>
      </c>
      <c r="I16" s="5">
        <v>1</v>
      </c>
      <c r="J16" s="5">
        <v>3</v>
      </c>
      <c r="K16" s="5">
        <v>2</v>
      </c>
    </row>
    <row r="17" spans="5:11">
      <c r="E17" s="16" t="s">
        <v>4</v>
      </c>
      <c r="F17" s="5">
        <v>3</v>
      </c>
      <c r="G17" s="5">
        <v>3</v>
      </c>
      <c r="H17" s="5">
        <v>2</v>
      </c>
      <c r="I17" s="5">
        <v>1</v>
      </c>
      <c r="J17" s="5">
        <v>3</v>
      </c>
      <c r="K17" s="5">
        <v>2</v>
      </c>
    </row>
    <row r="18" spans="5:11">
      <c r="E18" s="16" t="s">
        <v>5</v>
      </c>
      <c r="F18" s="5">
        <v>3</v>
      </c>
      <c r="G18" s="5">
        <v>3</v>
      </c>
      <c r="H18" s="5">
        <v>2</v>
      </c>
      <c r="I18" s="5">
        <v>1</v>
      </c>
      <c r="J18" s="5">
        <v>3</v>
      </c>
      <c r="K18" s="5">
        <v>2</v>
      </c>
    </row>
    <row r="19" spans="5:11">
      <c r="E19" s="16" t="s">
        <v>6</v>
      </c>
      <c r="F19" s="5">
        <v>3</v>
      </c>
      <c r="G19" s="5">
        <v>3</v>
      </c>
      <c r="H19" s="5">
        <v>2</v>
      </c>
      <c r="I19" s="5">
        <v>1</v>
      </c>
      <c r="J19" s="5">
        <v>3</v>
      </c>
      <c r="K19" s="5">
        <v>2</v>
      </c>
    </row>
    <row r="20" spans="5:11">
      <c r="E20" s="16" t="s">
        <v>7</v>
      </c>
      <c r="F20" s="5">
        <v>3</v>
      </c>
      <c r="G20" s="5">
        <v>3</v>
      </c>
      <c r="H20" s="5">
        <v>2</v>
      </c>
      <c r="I20" s="5">
        <v>1</v>
      </c>
      <c r="J20" s="5">
        <v>3</v>
      </c>
      <c r="K20" s="5">
        <v>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H1" sqref="H1:H1048576"/>
    </sheetView>
  </sheetViews>
  <sheetFormatPr defaultColWidth="9.109375" defaultRowHeight="14.4"/>
  <cols>
    <col min="6" max="6" width="14.21875" customWidth="1"/>
  </cols>
  <sheetData>
    <row r="2" spans="2:9">
      <c r="B2" t="s">
        <v>50</v>
      </c>
      <c r="C2" t="s">
        <v>93</v>
      </c>
    </row>
    <row r="3" spans="2:9">
      <c r="B3" t="s">
        <v>51</v>
      </c>
      <c r="C3" t="s">
        <v>94</v>
      </c>
    </row>
    <row r="4" spans="2:9">
      <c r="B4" t="s">
        <v>66</v>
      </c>
      <c r="C4" t="s">
        <v>67</v>
      </c>
    </row>
    <row r="7" spans="2:9">
      <c r="F7" s="20"/>
      <c r="G7" s="20"/>
      <c r="H7" s="20"/>
      <c r="I7" s="20"/>
    </row>
    <row r="8" spans="2:9" ht="41.4">
      <c r="E8" s="21" t="s">
        <v>68</v>
      </c>
      <c r="F8" s="17">
        <f>$D$10*F10/3</f>
        <v>2.9609999999999999</v>
      </c>
      <c r="G8" s="17">
        <f>$D$10*G10/3</f>
        <v>2.9609999999999999</v>
      </c>
    </row>
    <row r="9" spans="2:9">
      <c r="C9" s="20"/>
      <c r="E9" s="22"/>
      <c r="F9" s="22" t="s">
        <v>69</v>
      </c>
      <c r="G9" s="22" t="s">
        <v>70</v>
      </c>
      <c r="H9" s="24"/>
      <c r="I9" s="24"/>
    </row>
    <row r="10" spans="2:9" ht="41.4">
      <c r="C10" s="22" t="s">
        <v>71</v>
      </c>
      <c r="D10" s="20">
        <f>'PO Attainment'!D10</f>
        <v>2.9609999999999994</v>
      </c>
      <c r="E10" s="22" t="s">
        <v>72</v>
      </c>
      <c r="F10" s="27">
        <v>3</v>
      </c>
      <c r="G10" s="28">
        <v>3</v>
      </c>
      <c r="H10" s="24"/>
      <c r="I10" s="24"/>
    </row>
    <row r="16" spans="2:9" ht="27.6">
      <c r="E16" s="21" t="s">
        <v>73</v>
      </c>
    </row>
    <row r="17" spans="5:7">
      <c r="E17" s="5"/>
      <c r="F17" s="22" t="s">
        <v>69</v>
      </c>
      <c r="G17" s="22" t="s">
        <v>70</v>
      </c>
    </row>
    <row r="18" spans="5:7">
      <c r="E18" s="16" t="s">
        <v>3</v>
      </c>
      <c r="F18" s="5">
        <v>3</v>
      </c>
      <c r="G18" s="5">
        <v>3</v>
      </c>
    </row>
    <row r="19" spans="5:7">
      <c r="E19" s="16" t="s">
        <v>4</v>
      </c>
      <c r="F19" s="5">
        <v>3</v>
      </c>
      <c r="G19" s="5">
        <v>3</v>
      </c>
    </row>
    <row r="20" spans="5:7">
      <c r="E20" s="16" t="s">
        <v>5</v>
      </c>
      <c r="F20" s="5">
        <v>3</v>
      </c>
      <c r="G20" s="5">
        <v>3</v>
      </c>
    </row>
    <row r="21" spans="5:7">
      <c r="E21" s="16" t="s">
        <v>6</v>
      </c>
      <c r="F21" s="5">
        <v>3</v>
      </c>
      <c r="G21" s="5">
        <v>3</v>
      </c>
    </row>
    <row r="22" spans="5:7">
      <c r="E22" s="16" t="s">
        <v>7</v>
      </c>
      <c r="F22" s="5">
        <v>3</v>
      </c>
      <c r="G22" s="5">
        <v>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D4:E11"/>
  <sheetViews>
    <sheetView workbookViewId="0">
      <selection activeCell="E17" sqref="E17"/>
    </sheetView>
  </sheetViews>
  <sheetFormatPr defaultColWidth="8.5546875" defaultRowHeight="14.4"/>
  <cols>
    <col min="4" max="4" width="20.88671875" customWidth="1"/>
    <col min="5" max="5" width="33.88671875" customWidth="1"/>
    <col min="6" max="6" width="15" customWidth="1"/>
  </cols>
  <sheetData>
    <row r="4" spans="4:5">
      <c r="D4" s="4" t="s">
        <v>74</v>
      </c>
      <c r="E4" s="4" t="s">
        <v>75</v>
      </c>
    </row>
    <row r="5" spans="4:5">
      <c r="D5" s="5" t="s">
        <v>0</v>
      </c>
      <c r="E5" s="5">
        <v>80</v>
      </c>
    </row>
    <row r="6" spans="4:5">
      <c r="D6" s="5" t="s">
        <v>36</v>
      </c>
      <c r="E6" s="5">
        <v>20</v>
      </c>
    </row>
    <row r="8" spans="4:5" ht="43.2">
      <c r="D8" s="29" t="s">
        <v>0</v>
      </c>
      <c r="E8" s="8" t="s">
        <v>76</v>
      </c>
    </row>
    <row r="9" spans="4:5" ht="28.8">
      <c r="D9" s="29" t="s">
        <v>77</v>
      </c>
      <c r="E9" s="8" t="s">
        <v>78</v>
      </c>
    </row>
    <row r="10" spans="4:5" ht="57.6">
      <c r="D10" s="30" t="s">
        <v>79</v>
      </c>
      <c r="E10" s="8" t="s">
        <v>80</v>
      </c>
    </row>
    <row r="11" spans="4:5" ht="72">
      <c r="D11" s="30" t="s">
        <v>81</v>
      </c>
      <c r="E11" s="8" t="s">
        <v>82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CONTINUOUS</vt:lpstr>
      <vt:lpstr>VIVA</vt:lpstr>
      <vt:lpstr>Attainment</vt:lpstr>
      <vt:lpstr>PO Attainment</vt:lpstr>
      <vt:lpstr>PSO Attainment</vt:lpstr>
      <vt:lpstr>Rubrics</vt:lpstr>
      <vt:lpstr>Attainment!Print_Area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Rajat Kanti Samal</cp:lastModifiedBy>
  <cp:revision>19</cp:revision>
  <dcterms:created xsi:type="dcterms:W3CDTF">2015-06-05T18:17:20Z</dcterms:created>
  <dcterms:modified xsi:type="dcterms:W3CDTF">2024-02-11T07:03:20Z</dcterms:modified>
  <dc:language>en-IN</dc:language>
</cp:coreProperties>
</file>